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inr\Desktop\"/>
    </mc:Choice>
  </mc:AlternateContent>
  <bookViews>
    <workbookView xWindow="240" yWindow="110" windowWidth="18780" windowHeight="11890"/>
  </bookViews>
  <sheets>
    <sheet name="Preliminary calculation" sheetId="1" r:id="rId1"/>
    <sheet name="Personnel records " sheetId="2" r:id="rId2"/>
    <sheet name="Single material costs" sheetId="3" r:id="rId3"/>
    <sheet name="Investments" sheetId="4" r:id="rId4"/>
  </sheets>
  <definedNames>
    <definedName name="bitte_auswählen">'Preliminary calculation'!$I$4:$I$5</definedName>
    <definedName name="_xlnm.Print_Titles" localSheetId="0">'Preliminary calculation'!$17:$18</definedName>
    <definedName name="Personaldurchschnittssätze">'Personnel records '!$A$7:$A$49</definedName>
  </definedNames>
  <calcPr calcId="162913"/>
</workbook>
</file>

<file path=xl/calcChain.xml><?xml version="1.0" encoding="utf-8"?>
<calcChain xmlns="http://schemas.openxmlformats.org/spreadsheetml/2006/main">
  <c r="B19" i="4" l="1"/>
  <c r="A58" i="2"/>
  <c r="C25" i="2" s="1"/>
  <c r="B109" i="1"/>
  <c r="F95" i="1"/>
  <c r="B36" i="4"/>
  <c r="B13" i="3"/>
  <c r="F73" i="1" s="1"/>
  <c r="B26" i="3"/>
  <c r="F76" i="1" s="1"/>
  <c r="B39" i="3"/>
  <c r="F79" i="1" s="1"/>
  <c r="B52" i="3"/>
  <c r="B65" i="3"/>
  <c r="F85" i="1" s="1"/>
  <c r="D23" i="1"/>
  <c r="F23" i="1" s="1"/>
  <c r="D24" i="1"/>
  <c r="F24" i="1" s="1"/>
  <c r="D28" i="1"/>
  <c r="F28" i="1" s="1"/>
  <c r="D29" i="1"/>
  <c r="F29" i="1" s="1"/>
  <c r="D34" i="1"/>
  <c r="F34" i="1" s="1"/>
  <c r="D35" i="1"/>
  <c r="D39" i="1"/>
  <c r="F39" i="1" s="1"/>
  <c r="D40" i="1"/>
  <c r="D44" i="1"/>
  <c r="F44" i="1" s="1"/>
  <c r="D45" i="1"/>
  <c r="D53" i="1"/>
  <c r="F53" i="1" s="1"/>
  <c r="D54" i="1"/>
  <c r="F54" i="1" s="1"/>
  <c r="D58" i="1"/>
  <c r="F58" i="1" s="1"/>
  <c r="D59" i="1"/>
  <c r="F59" i="1" s="1"/>
  <c r="D63" i="1"/>
  <c r="F63" i="1" s="1"/>
  <c r="D64" i="1"/>
  <c r="F64" i="1" s="1"/>
  <c r="F82" i="1"/>
  <c r="F98" i="1"/>
  <c r="F101" i="1"/>
  <c r="C19" i="2"/>
  <c r="C33" i="2"/>
  <c r="C30" i="2"/>
  <c r="C45" i="2"/>
  <c r="F104" i="1"/>
  <c r="C24" i="2"/>
  <c r="C41" i="2" l="1"/>
  <c r="C36" i="2"/>
  <c r="C14" i="2"/>
  <c r="C27" i="2"/>
  <c r="C10" i="2"/>
  <c r="C22" i="2"/>
  <c r="C31" i="2"/>
  <c r="C48" i="2"/>
  <c r="C47" i="2"/>
  <c r="C11" i="2"/>
  <c r="C35" i="2"/>
  <c r="C38" i="2"/>
  <c r="C46" i="2"/>
  <c r="C34" i="2"/>
  <c r="C39" i="2"/>
  <c r="C40" i="2"/>
  <c r="C17" i="2"/>
  <c r="C18" i="2"/>
  <c r="C20" i="2"/>
  <c r="C8" i="2"/>
  <c r="C37" i="2"/>
  <c r="C16" i="2"/>
  <c r="C23" i="2"/>
  <c r="C13" i="2"/>
  <c r="C49" i="2"/>
  <c r="C32" i="2"/>
  <c r="C15" i="2"/>
  <c r="C28" i="2"/>
  <c r="C12" i="2"/>
  <c r="C9" i="2"/>
  <c r="C26" i="2"/>
  <c r="C42" i="2"/>
  <c r="C21" i="2"/>
  <c r="C29" i="2"/>
  <c r="C44" i="2"/>
  <c r="C43" i="2"/>
  <c r="F67" i="1"/>
  <c r="F91" i="1"/>
  <c r="F48" i="1"/>
  <c r="F69" i="1" s="1"/>
  <c r="F109" i="1" l="1"/>
  <c r="F107" i="1"/>
  <c r="F111" i="1" l="1"/>
  <c r="F113" i="1" s="1"/>
  <c r="F115" i="1" s="1"/>
  <c r="F117" i="1" l="1"/>
  <c r="F119" i="1" s="1"/>
</calcChain>
</file>

<file path=xl/comments1.xml><?xml version="1.0" encoding="utf-8"?>
<comments xmlns="http://schemas.openxmlformats.org/spreadsheetml/2006/main">
  <authors>
    <author>eimero</author>
    <author>zieglerf</author>
  </authors>
  <commentList>
    <comment ref="B20" authorId="0" shapeId="0">
      <text>
        <r>
          <rPr>
            <b/>
            <sz val="9"/>
            <color indexed="81"/>
            <rFont val="Segoe UI"/>
            <charset val="1"/>
          </rPr>
          <t>KTR:</t>
        </r>
        <r>
          <rPr>
            <sz val="9"/>
            <color indexed="81"/>
            <rFont val="Segoe UI"/>
            <charset val="1"/>
          </rPr>
          <t xml:space="preserve">
 The question of full-time/part-time activity is relevant depending on the salary of the respective employee working on the project [e.g.: 0,5 (50%), 0,75 (75%), 1,0 (100%)].  
[Der Beschäftigungsgrad ist relevant, je nachdem wie der in dem Projekt jeweils tätige Mitarbeiter bezahlt wird [z.B.: 0,5 (50%), 0,75 (75%), 1,0 (100%)].
</t>
        </r>
      </text>
    </comment>
    <comment ref="E23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please specify the number of </t>
        </r>
        <r>
          <rPr>
            <b/>
            <sz val="8"/>
            <color indexed="81"/>
            <rFont val="Tahoma"/>
            <family val="2"/>
          </rPr>
          <t xml:space="preserve">months </t>
        </r>
        <r>
          <rPr>
            <sz val="8"/>
            <color indexed="81"/>
            <rFont val="Tahoma"/>
            <family val="2"/>
          </rPr>
          <t>(bitte in Monaten angeben).</t>
        </r>
      </text>
    </comment>
    <comment ref="E28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please specify the number of</t>
        </r>
        <r>
          <rPr>
            <b/>
            <sz val="8"/>
            <color indexed="81"/>
            <rFont val="Tahoma"/>
            <family val="2"/>
          </rPr>
          <t xml:space="preserve"> months</t>
        </r>
        <r>
          <rPr>
            <sz val="8"/>
            <color indexed="81"/>
            <rFont val="Tahoma"/>
            <family val="2"/>
          </rPr>
          <t xml:space="preserve"> (bitte in Monaten angeben).</t>
        </r>
      </text>
    </comment>
    <comment ref="B31" authorId="0" shapeId="0">
      <text>
        <r>
          <rPr>
            <b/>
            <sz val="9"/>
            <color indexed="81"/>
            <rFont val="Segoe UI"/>
            <charset val="1"/>
          </rPr>
          <t>KLR:</t>
        </r>
        <r>
          <rPr>
            <sz val="9"/>
            <color indexed="81"/>
            <rFont val="Segoe UI"/>
            <charset val="1"/>
          </rPr>
          <t xml:space="preserve">
 The question of full-time/part-time activity is irrelevant; the issue is what kind and number of research assistants are working on the project.
[Der Beschäftigungsgrad ist irrelevant; es geht hier darum, welche Hilfskräfte (Art und Anzahl) eingesetzt werden].
</t>
        </r>
      </text>
    </comment>
    <comment ref="E34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please specify the number of </t>
        </r>
        <r>
          <rPr>
            <b/>
            <sz val="8"/>
            <color indexed="81"/>
            <rFont val="Tahoma"/>
            <family val="2"/>
          </rPr>
          <t xml:space="preserve">hours </t>
        </r>
        <r>
          <rPr>
            <sz val="8"/>
            <color indexed="81"/>
            <rFont val="Tahoma"/>
            <family val="2"/>
          </rPr>
          <t>(bitte in Stunden angeben).</t>
        </r>
      </text>
    </comment>
    <comment ref="E39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please specify the number of </t>
        </r>
        <r>
          <rPr>
            <b/>
            <sz val="8"/>
            <color indexed="81"/>
            <rFont val="Tahoma"/>
            <family val="2"/>
          </rPr>
          <t>hours</t>
        </r>
        <r>
          <rPr>
            <sz val="8"/>
            <color indexed="81"/>
            <rFont val="Tahoma"/>
            <family val="2"/>
          </rPr>
          <t xml:space="preserve"> (bitte in Stunden angeben).</t>
        </r>
      </text>
    </comment>
    <comment ref="E44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please specify the number of </t>
        </r>
        <r>
          <rPr>
            <b/>
            <sz val="8"/>
            <color indexed="81"/>
            <rFont val="Tahoma"/>
            <family val="2"/>
          </rPr>
          <t>hours</t>
        </r>
        <r>
          <rPr>
            <sz val="8"/>
            <color indexed="81"/>
            <rFont val="Tahoma"/>
            <family val="2"/>
          </rPr>
          <t xml:space="preserve"> (bitte in Stunden angeben).</t>
        </r>
      </text>
    </comment>
    <comment ref="B50" authorId="0" shapeId="0">
      <text>
        <r>
          <rPr>
            <b/>
            <sz val="9"/>
            <color indexed="81"/>
            <rFont val="Segoe UI"/>
            <charset val="1"/>
          </rPr>
          <t>KTR:</t>
        </r>
        <r>
          <rPr>
            <sz val="9"/>
            <color indexed="81"/>
            <rFont val="Segoe UI"/>
            <charset val="1"/>
          </rPr>
          <t xml:space="preserve">
 The question of full-time/part-time activity is irrelevant; the issue is who is actually working on the project (e.g.: 1 professor., 2 research assistants etc.).
[Der Beschäftigungsgrad ist irrelevant; es geht hier darum, wer für das Projekt arbeitet (z.B.: 1 Prof., 2 wiss. Mitarbeiter, etc.)]. 
</t>
        </r>
      </text>
    </comment>
    <comment ref="E53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please specify the number of </t>
        </r>
        <r>
          <rPr>
            <b/>
            <sz val="8"/>
            <color indexed="81"/>
            <rFont val="Tahoma"/>
            <family val="2"/>
          </rPr>
          <t>days</t>
        </r>
        <r>
          <rPr>
            <sz val="8"/>
            <color indexed="81"/>
            <rFont val="Tahoma"/>
            <family val="2"/>
          </rPr>
          <t xml:space="preserve">
 (bitte in Tagen angeben).</t>
        </r>
      </text>
    </comment>
    <comment ref="E58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please specify the number of </t>
        </r>
        <r>
          <rPr>
            <b/>
            <sz val="8"/>
            <color indexed="81"/>
            <rFont val="Tahoma"/>
            <family val="2"/>
          </rPr>
          <t>days</t>
        </r>
        <r>
          <rPr>
            <sz val="8"/>
            <color indexed="81"/>
            <rFont val="Tahoma"/>
            <family val="2"/>
          </rPr>
          <t xml:space="preserve">
 (bitte in Tagen angeben).</t>
        </r>
      </text>
    </comment>
    <comment ref="E63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please specify the number of </t>
        </r>
        <r>
          <rPr>
            <b/>
            <sz val="8"/>
            <color indexed="81"/>
            <rFont val="Tahoma"/>
            <family val="2"/>
          </rPr>
          <t>days</t>
        </r>
        <r>
          <rPr>
            <sz val="8"/>
            <color indexed="81"/>
            <rFont val="Tahoma"/>
            <family val="2"/>
          </rPr>
          <t xml:space="preserve">
 (bitte in Tagen angeben).</t>
        </r>
      </text>
    </comment>
    <comment ref="F88" authorId="1" shapeId="0">
      <text>
        <r>
          <rPr>
            <b/>
            <sz val="8"/>
            <color indexed="81"/>
            <rFont val="Tahoma"/>
            <family val="2"/>
          </rPr>
          <t>KLR:</t>
        </r>
        <r>
          <rPr>
            <sz val="8"/>
            <color indexed="81"/>
            <rFont val="Tahoma"/>
            <family val="2"/>
          </rPr>
          <t xml:space="preserve">
only when no details are available
(nur, wenn keine detaillierte Angabe möglich).</t>
        </r>
      </text>
    </comment>
  </commentList>
</comments>
</file>

<file path=xl/sharedStrings.xml><?xml version="1.0" encoding="utf-8"?>
<sst xmlns="http://schemas.openxmlformats.org/spreadsheetml/2006/main" count="202" uniqueCount="160">
  <si>
    <t xml:space="preserve">- </t>
  </si>
  <si>
    <t>-</t>
  </si>
  <si>
    <t>./.</t>
  </si>
  <si>
    <t>A7</t>
  </si>
  <si>
    <t>A8</t>
  </si>
  <si>
    <t>A9 GD</t>
  </si>
  <si>
    <t>A10</t>
  </si>
  <si>
    <t>A11</t>
  </si>
  <si>
    <t>A12</t>
  </si>
  <si>
    <t>A13 GD</t>
  </si>
  <si>
    <t>A13 HD</t>
  </si>
  <si>
    <t>A14</t>
  </si>
  <si>
    <t>A15</t>
  </si>
  <si>
    <t>C3</t>
  </si>
  <si>
    <t>C4</t>
  </si>
  <si>
    <t>E2</t>
  </si>
  <si>
    <t>E3</t>
  </si>
  <si>
    <t>E4</t>
  </si>
  <si>
    <t>E5</t>
  </si>
  <si>
    <t>E6</t>
  </si>
  <si>
    <t>E7</t>
  </si>
  <si>
    <t>E8</t>
  </si>
  <si>
    <t>E10</t>
  </si>
  <si>
    <t>E11</t>
  </si>
  <si>
    <t>E12</t>
  </si>
  <si>
    <t>E13</t>
  </si>
  <si>
    <t>E13UE</t>
  </si>
  <si>
    <t>E14</t>
  </si>
  <si>
    <t>E15</t>
  </si>
  <si>
    <t>Wiss. Hilfskraft</t>
  </si>
  <si>
    <t>Stud. Hilfskraft</t>
  </si>
  <si>
    <t>Bachelor Hilfskraft</t>
  </si>
  <si>
    <t>Investition</t>
  </si>
  <si>
    <t>bitte auswählen</t>
  </si>
  <si>
    <t>GK-ZS</t>
  </si>
  <si>
    <t>Sozial- und Geisteswissenschaften</t>
  </si>
  <si>
    <t>Natur- und Lebenswissenschaften</t>
  </si>
  <si>
    <r>
      <t xml:space="preserve">Zeitraum  </t>
    </r>
    <r>
      <rPr>
        <b/>
        <sz val="11"/>
        <rFont val="Calibri"/>
        <family val="2"/>
      </rPr>
      <t>→</t>
    </r>
  </si>
  <si>
    <r>
      <rPr>
        <b/>
        <sz val="11"/>
        <rFont val="Calibri"/>
        <family val="2"/>
      </rPr>
      <t>↓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Art der Hilfskraft</t>
    </r>
  </si>
  <si>
    <t>W2 Angestellter, mit W-Zulage</t>
  </si>
  <si>
    <t>W3 Angestellter, mit W-Zulage</t>
  </si>
  <si>
    <t>W2 Angestellter, ohne W-Zulage</t>
  </si>
  <si>
    <t>W2 Beamter, mit W-Zulage</t>
  </si>
  <si>
    <t>W3 Beamter, mit W-Zulage</t>
  </si>
  <si>
    <t>W2 Beamter, ohne W-Zulage</t>
  </si>
  <si>
    <t>W3 Beamter, ohne W-Zulage</t>
  </si>
  <si>
    <r>
      <t xml:space="preserve">Scheme for price calculation for contract research- </t>
    </r>
    <r>
      <rPr>
        <b/>
        <i/>
        <u/>
        <sz val="11"/>
        <rFont val="Arial"/>
        <family val="2"/>
      </rPr>
      <t>(Auftragsforschung)</t>
    </r>
    <r>
      <rPr>
        <b/>
        <u/>
        <sz val="11"/>
        <rFont val="Arial"/>
        <family val="2"/>
      </rPr>
      <t>, service-</t>
    </r>
    <r>
      <rPr>
        <b/>
        <i/>
        <u/>
        <sz val="11"/>
        <rFont val="Arial"/>
        <family val="2"/>
      </rPr>
      <t xml:space="preserve"> (Dienstleistungs-)</t>
    </r>
    <r>
      <rPr>
        <b/>
        <u/>
        <sz val="11"/>
        <rFont val="Arial"/>
        <family val="2"/>
      </rPr>
      <t xml:space="preserve"> and
continuing education </t>
    </r>
    <r>
      <rPr>
        <b/>
        <i/>
        <u/>
        <sz val="11"/>
        <rFont val="Arial"/>
        <family val="2"/>
      </rPr>
      <t>(Weiterbildungs-)</t>
    </r>
    <r>
      <rPr>
        <b/>
        <u/>
        <sz val="11"/>
        <rFont val="Arial"/>
        <family val="2"/>
      </rPr>
      <t xml:space="preserve"> projects</t>
    </r>
  </si>
  <si>
    <r>
      <t xml:space="preserve">Principal </t>
    </r>
    <r>
      <rPr>
        <i/>
        <sz val="10"/>
        <rFont val="Arial"/>
        <family val="2"/>
      </rPr>
      <t>(Auftraggeber)</t>
    </r>
  </si>
  <si>
    <r>
      <t xml:space="preserve">Project name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Projektbezeichnung)</t>
    </r>
  </si>
  <si>
    <r>
      <t xml:space="preserve">Responsible person </t>
    </r>
    <r>
      <rPr>
        <i/>
        <sz val="10"/>
        <rFont val="Arial"/>
        <family val="2"/>
      </rPr>
      <t>(Projektverantwortlicher)</t>
    </r>
  </si>
  <si>
    <r>
      <t xml:space="preserve">Section </t>
    </r>
    <r>
      <rPr>
        <i/>
        <sz val="10"/>
        <rFont val="Arial"/>
        <family val="2"/>
      </rPr>
      <t>(Sektion)</t>
    </r>
  </si>
  <si>
    <r>
      <t xml:space="preserve">Cost unit </t>
    </r>
    <r>
      <rPr>
        <b/>
        <i/>
        <sz val="10"/>
        <rFont val="Arial"/>
        <family val="2"/>
      </rPr>
      <t>(</t>
    </r>
    <r>
      <rPr>
        <i/>
        <sz val="10"/>
        <rFont val="Arial"/>
        <family val="2"/>
      </rPr>
      <t>Kostenstelle)</t>
    </r>
  </si>
  <si>
    <r>
      <t>external project-/contract number</t>
    </r>
    <r>
      <rPr>
        <b/>
        <sz val="8"/>
        <rFont val="Arial"/>
        <family val="2"/>
      </rPr>
      <t xml:space="preserve"> (if existent)
</t>
    </r>
    <r>
      <rPr>
        <i/>
        <sz val="10"/>
        <rFont val="Arial"/>
        <family val="2"/>
      </rPr>
      <t>(externe Projektnummer/Vertrags-Nr.</t>
    </r>
    <r>
      <rPr>
        <i/>
        <sz val="8"/>
        <rFont val="Arial"/>
        <family val="2"/>
      </rPr>
      <t xml:space="preserve"> (sofen vorhanden)</t>
    </r>
    <r>
      <rPr>
        <i/>
        <sz val="10"/>
        <rFont val="Arial"/>
        <family val="2"/>
      </rPr>
      <t>)</t>
    </r>
  </si>
  <si>
    <r>
      <t xml:space="preserve">duration of project </t>
    </r>
    <r>
      <rPr>
        <i/>
        <sz val="10"/>
        <rFont val="Arial"/>
        <family val="2"/>
      </rPr>
      <t>(Projektlaufzeit)</t>
    </r>
  </si>
  <si>
    <r>
      <t xml:space="preserve">duration of project in months
</t>
    </r>
    <r>
      <rPr>
        <i/>
        <sz val="10"/>
        <rFont val="Arial"/>
        <family val="2"/>
      </rPr>
      <t>(Projektlaufzeit in Monaten)</t>
    </r>
  </si>
  <si>
    <t>Scheme for full cost accounting</t>
  </si>
  <si>
    <t>Calculation of individual items</t>
  </si>
  <si>
    <t>from</t>
  </si>
  <si>
    <t>until</t>
  </si>
  <si>
    <t>technical / administrative personnel</t>
  </si>
  <si>
    <r>
      <t xml:space="preserve">Total costs
</t>
    </r>
    <r>
      <rPr>
        <i/>
        <sz val="10"/>
        <rFont val="Arial"/>
        <family val="2"/>
      </rPr>
      <t>(Gesamtkosten)</t>
    </r>
  </si>
  <si>
    <r>
      <t xml:space="preserve">research assistant </t>
    </r>
    <r>
      <rPr>
        <i/>
        <sz val="10"/>
        <color indexed="8"/>
        <rFont val="Arial"/>
        <family val="2"/>
      </rPr>
      <t>(wissenschaftliche Hilfskraft)</t>
    </r>
  </si>
  <si>
    <r>
      <t xml:space="preserve">BA-assistants </t>
    </r>
    <r>
      <rPr>
        <i/>
        <sz val="10"/>
        <color indexed="8"/>
        <rFont val="Arial"/>
        <family val="2"/>
      </rPr>
      <t>(Bachelor-Hilfskräfte - mit BA-Abschluss)</t>
    </r>
  </si>
  <si>
    <r>
      <t>S</t>
    </r>
    <r>
      <rPr>
        <b/>
        <i/>
        <sz val="11"/>
        <rFont val="Arial"/>
        <family val="2"/>
      </rPr>
      <t xml:space="preserve"> of directs personnel costs (project financed)</t>
    </r>
  </si>
  <si>
    <t>Number of jobs 
(Stellenanzahl
(VZÄ))</t>
  </si>
  <si>
    <t>Tarriff Part
(Entgelt-
gruppe)</t>
  </si>
  <si>
    <t>Total costs
(Gesamtkosten)</t>
  </si>
  <si>
    <t>Professors</t>
  </si>
  <si>
    <r>
      <t xml:space="preserve">research personnel </t>
    </r>
    <r>
      <rPr>
        <i/>
        <sz val="10"/>
        <color indexed="8"/>
        <rFont val="Arial"/>
        <family val="2"/>
      </rPr>
      <t>(wissenschaftliches Personal)</t>
    </r>
  </si>
  <si>
    <r>
      <t xml:space="preserve">research personnel </t>
    </r>
    <r>
      <rPr>
        <i/>
        <sz val="10"/>
        <color indexed="8"/>
        <rFont val="Arial"/>
        <family val="2"/>
      </rPr>
      <t>(wissenschaftliches Personal)</t>
    </r>
  </si>
  <si>
    <r>
      <t>S</t>
    </r>
    <r>
      <rPr>
        <b/>
        <i/>
        <sz val="11"/>
        <rFont val="Arial"/>
        <family val="2"/>
      </rPr>
      <t xml:space="preserve"> of direct personnel costs (financed by federal state)</t>
    </r>
  </si>
  <si>
    <r>
      <t>S</t>
    </r>
    <r>
      <rPr>
        <b/>
        <i/>
        <sz val="11"/>
        <rFont val="Arial"/>
        <family val="2"/>
      </rPr>
      <t xml:space="preserve"> of personnel costs</t>
    </r>
  </si>
  <si>
    <t>Total costs (net)</t>
  </si>
  <si>
    <r>
      <t xml:space="preserve">Purchases </t>
    </r>
    <r>
      <rPr>
        <i/>
        <sz val="10"/>
        <color indexed="8"/>
        <rFont val="Arial"/>
        <family val="2"/>
      </rPr>
      <t>(Materialaufwand)</t>
    </r>
  </si>
  <si>
    <r>
      <t xml:space="preserve">Services </t>
    </r>
    <r>
      <rPr>
        <i/>
        <sz val="10"/>
        <color indexed="8"/>
        <rFont val="Arial"/>
        <family val="2"/>
      </rPr>
      <t>(Dienstleistungen)</t>
    </r>
  </si>
  <si>
    <r>
      <t xml:space="preserve">Travel expenses </t>
    </r>
    <r>
      <rPr>
        <i/>
        <sz val="10"/>
        <color indexed="8"/>
        <rFont val="Arial"/>
        <family val="2"/>
      </rPr>
      <t>(Reisekosten)</t>
    </r>
  </si>
  <si>
    <r>
      <t xml:space="preserve">Other expenses </t>
    </r>
    <r>
      <rPr>
        <i/>
        <sz val="10"/>
        <color indexed="8"/>
        <rFont val="Arial"/>
        <family val="2"/>
      </rPr>
      <t>(Sonstige Ausgaben)</t>
    </r>
  </si>
  <si>
    <r>
      <t>S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of single material costs (project financed)</t>
    </r>
  </si>
  <si>
    <r>
      <t>Investments</t>
    </r>
    <r>
      <rPr>
        <b/>
        <i/>
        <sz val="12"/>
        <rFont val="Arial"/>
        <family val="2"/>
      </rPr>
      <t xml:space="preserve"> (Investitionen)</t>
    </r>
  </si>
  <si>
    <r>
      <t xml:space="preserve">Acquisition costs (net)
</t>
    </r>
    <r>
      <rPr>
        <i/>
        <sz val="10"/>
        <color indexed="8"/>
        <rFont val="Arial"/>
        <family val="2"/>
      </rPr>
      <t>(Anschaffungs-
kosten (netto))</t>
    </r>
  </si>
  <si>
    <r>
      <t xml:space="preserve">potential deficiency from investments
</t>
    </r>
    <r>
      <rPr>
        <i/>
        <sz val="10"/>
        <color indexed="8"/>
        <rFont val="Arial"/>
        <family val="2"/>
      </rPr>
      <t>(möglicher Fehlbetrag aus Investitionen)</t>
    </r>
  </si>
  <si>
    <r>
      <t>S</t>
    </r>
    <r>
      <rPr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of investments</t>
    </r>
  </si>
  <si>
    <r>
      <t xml:space="preserve">Total of </t>
    </r>
    <r>
      <rPr>
        <b/>
        <u/>
        <sz val="10"/>
        <color indexed="8"/>
        <rFont val="Arial"/>
        <family val="2"/>
      </rPr>
      <t>overall</t>
    </r>
    <r>
      <rPr>
        <b/>
        <sz val="10"/>
        <color indexed="8"/>
        <rFont val="Arial"/>
        <family val="2"/>
      </rPr>
      <t xml:space="preserve"> single material costs 
</t>
    </r>
    <r>
      <rPr>
        <i/>
        <sz val="10"/>
        <color indexed="8"/>
        <rFont val="Arial"/>
        <family val="2"/>
      </rPr>
      <t xml:space="preserve">(Summe Sacheinzelkosten </t>
    </r>
    <r>
      <rPr>
        <i/>
        <u/>
        <sz val="10"/>
        <color indexed="8"/>
        <rFont val="Arial"/>
        <family val="2"/>
      </rPr>
      <t>pauschal)</t>
    </r>
  </si>
  <si>
    <r>
      <t xml:space="preserve">Single material costs (project financed) 
</t>
    </r>
    <r>
      <rPr>
        <i/>
        <sz val="12"/>
        <rFont val="Arial"/>
        <family val="2"/>
      </rPr>
      <t>(Sacheinzelkosten - projektfinanziert)</t>
    </r>
  </si>
  <si>
    <r>
      <t>+ addition to cover overhead</t>
    </r>
    <r>
      <rPr>
        <i/>
        <sz val="10"/>
        <rFont val="Arial"/>
        <family val="2"/>
      </rPr>
      <t xml:space="preserve"> (Gemeinkostenzuschlag)</t>
    </r>
  </si>
  <si>
    <r>
      <t xml:space="preserve">+ profit margin (at least 3%) </t>
    </r>
    <r>
      <rPr>
        <i/>
        <sz val="10"/>
        <rFont val="Arial"/>
        <family val="2"/>
      </rPr>
      <t>(Gewinnzuschlag (mind. 3%))</t>
    </r>
  </si>
  <si>
    <r>
      <t xml:space="preserve">Projected revenues </t>
    </r>
    <r>
      <rPr>
        <i/>
        <sz val="12"/>
        <rFont val="Arial"/>
        <family val="2"/>
      </rPr>
      <t>(Geplante Erlöse)</t>
    </r>
  </si>
  <si>
    <r>
      <t xml:space="preserve">student assistants </t>
    </r>
    <r>
      <rPr>
        <i/>
        <sz val="10"/>
        <color indexed="8"/>
        <rFont val="Arial"/>
        <family val="2"/>
      </rPr>
      <t>(studentische Hilfskräfte)</t>
    </r>
  </si>
  <si>
    <r>
      <t xml:space="preserve">Personnel costs (financed by federal state)
</t>
    </r>
    <r>
      <rPr>
        <i/>
        <sz val="12"/>
        <rFont val="Arial"/>
        <family val="2"/>
      </rPr>
      <t>(Personalkosten (landesmittelfinanziert))</t>
    </r>
  </si>
  <si>
    <r>
      <t xml:space="preserve">Costs of production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∑</t>
    </r>
    <r>
      <rPr>
        <b/>
        <sz val="10"/>
        <rFont val="Arial"/>
        <family val="2"/>
      </rPr>
      <t xml:space="preserve"> Project costs)</t>
    </r>
    <r>
      <rPr>
        <b/>
        <sz val="12"/>
        <rFont val="Arial"/>
        <family val="2"/>
      </rPr>
      <t xml:space="preserve">
</t>
    </r>
    <r>
      <rPr>
        <i/>
        <sz val="12"/>
        <rFont val="Arial"/>
        <family val="2"/>
      </rPr>
      <t xml:space="preserve">(Herstellkosten </t>
    </r>
    <r>
      <rPr>
        <i/>
        <sz val="10"/>
        <rFont val="Arial"/>
        <family val="2"/>
      </rPr>
      <t>(</t>
    </r>
    <r>
      <rPr>
        <i/>
        <sz val="8"/>
        <rFont val="Arial"/>
        <family val="2"/>
      </rPr>
      <t>∑</t>
    </r>
    <r>
      <rPr>
        <i/>
        <sz val="10"/>
        <rFont val="Arial"/>
        <family val="2"/>
      </rPr>
      <t xml:space="preserve"> Projektkosten)</t>
    </r>
  </si>
  <si>
    <r>
      <t xml:space="preserve">Net costs </t>
    </r>
    <r>
      <rPr>
        <b/>
        <sz val="10"/>
        <rFont val="Arial"/>
        <family val="2"/>
      </rPr>
      <t>(costs of production + overhead)</t>
    </r>
    <r>
      <rPr>
        <b/>
        <sz val="12"/>
        <rFont val="Arial"/>
        <family val="2"/>
      </rPr>
      <t xml:space="preserve">
</t>
    </r>
    <r>
      <rPr>
        <i/>
        <sz val="12"/>
        <rFont val="Arial"/>
        <family val="2"/>
      </rPr>
      <t xml:space="preserve">(Selbstkosten </t>
    </r>
    <r>
      <rPr>
        <i/>
        <sz val="10"/>
        <rFont val="Arial"/>
        <family val="2"/>
      </rPr>
      <t>(Herstellkosten + Gemeinkosten)</t>
    </r>
    <r>
      <rPr>
        <i/>
        <sz val="12"/>
        <rFont val="Arial"/>
        <family val="2"/>
      </rPr>
      <t>)</t>
    </r>
  </si>
  <si>
    <r>
      <t xml:space="preserve">S </t>
    </r>
    <r>
      <rPr>
        <b/>
        <sz val="12"/>
        <rFont val="Arial"/>
        <family val="2"/>
      </rPr>
      <t xml:space="preserve">Net price </t>
    </r>
    <r>
      <rPr>
        <b/>
        <sz val="10"/>
        <rFont val="Arial"/>
        <family val="2"/>
      </rPr>
      <t>(net costs + profit margin)</t>
    </r>
    <r>
      <rPr>
        <b/>
        <sz val="12"/>
        <rFont val="SymbolPS"/>
        <family val="1"/>
        <charset val="2"/>
      </rPr>
      <t xml:space="preserve">
</t>
    </r>
    <r>
      <rPr>
        <i/>
        <sz val="12"/>
        <rFont val="Arial"/>
        <family val="2"/>
      </rPr>
      <t>(</t>
    </r>
    <r>
      <rPr>
        <i/>
        <sz val="12"/>
        <rFont val="SymbolPS"/>
        <family val="1"/>
        <charset val="2"/>
      </rPr>
      <t xml:space="preserve">S </t>
    </r>
    <r>
      <rPr>
        <i/>
        <sz val="12"/>
        <rFont val="Arial"/>
        <family val="2"/>
      </rPr>
      <t xml:space="preserve">Nettopreis </t>
    </r>
    <r>
      <rPr>
        <i/>
        <sz val="10"/>
        <rFont val="Arial"/>
        <family val="2"/>
      </rPr>
      <t>(Selbstkosten + Gewinnzuschlag)</t>
    </r>
    <r>
      <rPr>
        <i/>
        <sz val="12"/>
        <rFont val="Arial"/>
        <family val="2"/>
      </rPr>
      <t>)</t>
    </r>
  </si>
  <si>
    <r>
      <t xml:space="preserve">Lowest offer price </t>
    </r>
    <r>
      <rPr>
        <b/>
        <sz val="10"/>
        <rFont val="Arial"/>
        <family val="2"/>
      </rPr>
      <t>(net price + VAT)</t>
    </r>
    <r>
      <rPr>
        <b/>
        <sz val="12"/>
        <rFont val="Arial"/>
        <family val="2"/>
      </rPr>
      <t xml:space="preserve">
</t>
    </r>
    <r>
      <rPr>
        <i/>
        <sz val="12"/>
        <rFont val="Arial"/>
        <family val="2"/>
      </rPr>
      <t xml:space="preserve">(Mindestangebotspreis </t>
    </r>
    <r>
      <rPr>
        <i/>
        <sz val="10"/>
        <rFont val="Arial"/>
        <family val="2"/>
      </rPr>
      <t>(Nettopreis + Ust)</t>
    </r>
    <r>
      <rPr>
        <i/>
        <sz val="12"/>
        <rFont val="Arial"/>
        <family val="2"/>
      </rPr>
      <t>)</t>
    </r>
  </si>
  <si>
    <t>Single material costs (project financed)</t>
  </si>
  <si>
    <t>Purchases</t>
  </si>
  <si>
    <t>Services</t>
  </si>
  <si>
    <t>Investments</t>
  </si>
  <si>
    <t xml:space="preserve">
Total costs (net)</t>
  </si>
  <si>
    <t>Total costs
(net)</t>
  </si>
  <si>
    <t>Average personnel rates (Personaldurchschnittssätze)</t>
  </si>
  <si>
    <t xml:space="preserve"> Average rate of tarrif part (Durchschnittstarife je Entgeltgruppe):</t>
  </si>
  <si>
    <t xml:space="preserve">Student assistants (Hilfskräfte) </t>
  </si>
  <si>
    <t>per Month
pro Monat</t>
  </si>
  <si>
    <t xml:space="preserve">Student assistants costs (Kosten für Hilfskräfte) </t>
  </si>
  <si>
    <t>Calculation of working days (WD) per month (Berechnung der Arbeitstage (AT) je Monat)</t>
  </si>
  <si>
    <r>
      <t xml:space="preserve">Material </t>
    </r>
    <r>
      <rPr>
        <b/>
        <i/>
        <sz val="9"/>
        <color indexed="8"/>
        <rFont val="Arial"/>
        <family val="2"/>
      </rPr>
      <t>(Raw materials &amp; utilities)</t>
    </r>
  </si>
  <si>
    <t xml:space="preserve">Total costs of purchases </t>
  </si>
  <si>
    <t>Business necessities</t>
  </si>
  <si>
    <r>
      <t xml:space="preserve">Business necessities </t>
    </r>
    <r>
      <rPr>
        <b/>
        <i/>
        <sz val="9"/>
        <color indexed="8"/>
        <rFont val="Arial"/>
        <family val="2"/>
      </rPr>
      <t>(Stationery etc.)</t>
    </r>
  </si>
  <si>
    <t>Total costs of business necessities</t>
  </si>
  <si>
    <r>
      <t xml:space="preserve">Services </t>
    </r>
    <r>
      <rPr>
        <b/>
        <i/>
        <sz val="9"/>
        <color indexed="8"/>
        <rFont val="Arial"/>
        <family val="2"/>
      </rPr>
      <t>(Service contracts etc.)</t>
    </r>
  </si>
  <si>
    <t>Travel expenses</t>
  </si>
  <si>
    <t>Travel</t>
  </si>
  <si>
    <t>Total costs of travel expenses</t>
  </si>
  <si>
    <r>
      <t xml:space="preserve">Business necessities </t>
    </r>
    <r>
      <rPr>
        <i/>
        <sz val="10"/>
        <color indexed="8"/>
        <rFont val="Arial"/>
        <family val="2"/>
      </rPr>
      <t>(Geschäftsbedarf)</t>
    </r>
  </si>
  <si>
    <t>Total costs of services</t>
  </si>
  <si>
    <t>Acquisition costs (net)</t>
  </si>
  <si>
    <t>Total of investitions (GWG)</t>
  </si>
  <si>
    <t>Other expenses</t>
  </si>
  <si>
    <t>Expenses</t>
  </si>
  <si>
    <t>Total costs of other expenses</t>
  </si>
  <si>
    <r>
      <t xml:space="preserve">Time period (Zeitraum)  </t>
    </r>
    <r>
      <rPr>
        <b/>
        <sz val="11"/>
        <rFont val="Calibri"/>
        <family val="2"/>
      </rPr>
      <t>→</t>
    </r>
  </si>
  <si>
    <t>months per year (Monate pro Jahr)</t>
  </si>
  <si>
    <t>Working days per month (Arbeitstage je Monat)</t>
  </si>
  <si>
    <r>
      <rPr>
        <b/>
        <sz val="11"/>
        <rFont val="Calibri"/>
        <family val="2"/>
      </rPr>
      <t>↓</t>
    </r>
    <r>
      <rPr>
        <b/>
        <sz val="11"/>
        <rFont val="Arial"/>
        <family val="2"/>
      </rPr>
      <t xml:space="preserve"> Pay grade (</t>
    </r>
    <r>
      <rPr>
        <sz val="8"/>
        <rFont val="Arial"/>
        <family val="2"/>
      </rPr>
      <t>Entgeltgruppe)</t>
    </r>
  </si>
  <si>
    <t>W3 Angestellter, ohne W-Zulage</t>
  </si>
  <si>
    <r>
      <t xml:space="preserve">Personnel costs (project financed)
</t>
    </r>
    <r>
      <rPr>
        <i/>
        <sz val="12"/>
        <rFont val="Arial"/>
        <family val="2"/>
      </rPr>
      <t>Personalkosten (projektfinanziert)</t>
    </r>
  </si>
  <si>
    <t>A6</t>
  </si>
  <si>
    <t xml:space="preserve"> </t>
  </si>
  <si>
    <t>per hour/ pro Stunde</t>
  </si>
  <si>
    <t>A9 MD</t>
  </si>
  <si>
    <t>per day/pro Tag
(1 Monat=16,59 AT)</t>
  </si>
  <si>
    <r>
      <t xml:space="preserve">Number of jobs 
</t>
    </r>
    <r>
      <rPr>
        <i/>
        <sz val="10"/>
        <color indexed="8"/>
        <rFont val="Arial"/>
        <family val="2"/>
      </rPr>
      <t xml:space="preserve">Stellenanzahl
</t>
    </r>
    <r>
      <rPr>
        <b/>
        <i/>
        <sz val="10"/>
        <color indexed="8"/>
        <rFont val="Arial"/>
        <family val="2"/>
      </rPr>
      <t>FTE/VZÄ</t>
    </r>
  </si>
  <si>
    <r>
      <t xml:space="preserve">Tarriff Part
</t>
    </r>
    <r>
      <rPr>
        <i/>
        <sz val="10"/>
        <color indexed="8"/>
        <rFont val="Arial"/>
        <family val="2"/>
      </rPr>
      <t>(Entgelt-
gruppe)</t>
    </r>
  </si>
  <si>
    <r>
      <t>Average personnel rates (per month) [</t>
    </r>
    <r>
      <rPr>
        <i/>
        <sz val="10"/>
        <rFont val="Arial"/>
        <family val="2"/>
      </rPr>
      <t>Personaldurchschnittssätze
(pro Monat)]</t>
    </r>
  </si>
  <si>
    <r>
      <t>Duration of employment for project (months)
[</t>
    </r>
    <r>
      <rPr>
        <i/>
        <sz val="10"/>
        <color indexed="8"/>
        <rFont val="Arial"/>
        <family val="2"/>
      </rPr>
      <t>Beschäftigungsdauer (Monate)]</t>
    </r>
  </si>
  <si>
    <r>
      <t>Duration of employment for project (hours)
[</t>
    </r>
    <r>
      <rPr>
        <i/>
        <sz val="10"/>
        <color indexed="8"/>
        <rFont val="Arial"/>
        <family val="2"/>
      </rPr>
      <t>Beschäftigungsdauer (Stunden)]</t>
    </r>
  </si>
  <si>
    <r>
      <t>Average personnel rates (per hour) [</t>
    </r>
    <r>
      <rPr>
        <i/>
        <sz val="10"/>
        <rFont val="Arial"/>
        <family val="2"/>
      </rPr>
      <t>Personaldurchschnittssätze
(pro Std.)]</t>
    </r>
  </si>
  <si>
    <t>Stellenanzahl
(Köpfe)</t>
  </si>
  <si>
    <t>Average personnel rates (per day) [Personaldurchschnittssätze
(pro Tag)]</t>
  </si>
  <si>
    <t>Duration of employment for project (days)
[Beschäftigungsdauer (Tage)]</t>
  </si>
  <si>
    <r>
      <t xml:space="preserve">from EUR 250 to 800 net (low value fixed assets)
</t>
    </r>
    <r>
      <rPr>
        <i/>
        <sz val="10"/>
        <color indexed="8"/>
        <rFont val="Arial"/>
        <family val="2"/>
      </rPr>
      <t>(von 250 bis 800 € netto (GWG))</t>
    </r>
  </si>
  <si>
    <t>&gt; EUR 800 net</t>
  </si>
  <si>
    <t>Inv. from 250 €  to 800 € (GWG)</t>
  </si>
  <si>
    <t>Inv. &gt; 800 €</t>
  </si>
  <si>
    <t>Total of investitions &gt; 800 €</t>
  </si>
  <si>
    <r>
      <t xml:space="preserve">Personnel costs (project financed)
</t>
    </r>
    <r>
      <rPr>
        <i/>
        <sz val="12"/>
        <rFont val="Arial"/>
        <family val="2"/>
      </rPr>
      <t>Student assistants (Hilfskräfte)</t>
    </r>
  </si>
  <si>
    <t>W1 Angestellter, mit W-Zulage</t>
  </si>
  <si>
    <t>W1 Angestellter, ohne W-Zulage</t>
  </si>
  <si>
    <t>W1 Beamter, mit W-Zulage</t>
  </si>
  <si>
    <t>W1 Beamter, ohne W-Zulage</t>
  </si>
  <si>
    <t>E9A</t>
  </si>
  <si>
    <t>E9B</t>
  </si>
  <si>
    <t>USt</t>
  </si>
  <si>
    <r>
      <t xml:space="preserve">+ value added tax 
</t>
    </r>
    <r>
      <rPr>
        <i/>
        <sz val="10"/>
        <rFont val="Arial"/>
        <family val="2"/>
      </rPr>
      <t>(gesetzliche Umsatzsteuer)</t>
    </r>
  </si>
  <si>
    <t>Reference value of working days per year (vom Bund ermittelte Soll-Jahresarbeitstage gem. Staatsanzeiger 21/2023 S. 690)</t>
  </si>
  <si>
    <t>01/01/2024</t>
  </si>
  <si>
    <t>12/31/2024</t>
  </si>
  <si>
    <t>--- 2024 ---</t>
  </si>
  <si>
    <t>--- 2024---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</si>
</sst>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7"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name val="Symbol"/>
      <family val="1"/>
      <charset val="2"/>
    </font>
    <font>
      <b/>
      <i/>
      <sz val="11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Comic Sans MS"/>
      <family val="4"/>
    </font>
    <font>
      <b/>
      <sz val="12"/>
      <name val="SymbolPS"/>
      <family val="1"/>
      <charset val="2"/>
    </font>
    <font>
      <b/>
      <sz val="10"/>
      <name val="SymbolPS"/>
      <family val="1"/>
      <charset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i/>
      <sz val="9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</font>
    <font>
      <b/>
      <i/>
      <u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u/>
      <sz val="10"/>
      <color indexed="8"/>
      <name val="Arial"/>
      <family val="2"/>
    </font>
    <font>
      <i/>
      <sz val="12"/>
      <name val="SymbolPS"/>
      <family val="1"/>
      <charset val="2"/>
    </font>
    <font>
      <b/>
      <i/>
      <sz val="10"/>
      <color indexed="8"/>
      <name val="Arial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Calibri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9" fillId="0" borderId="0"/>
  </cellStyleXfs>
  <cellXfs count="20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/>
    </xf>
    <xf numFmtId="2" fontId="4" fillId="0" borderId="5" xfId="0" applyNumberFormat="1" applyFont="1" applyBorder="1"/>
    <xf numFmtId="14" fontId="5" fillId="0" borderId="0" xfId="0" applyNumberFormat="1" applyFont="1" applyBorder="1"/>
    <xf numFmtId="0" fontId="3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3" fillId="0" borderId="0" xfId="0" applyFont="1" applyBorder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13" xfId="0" applyBorder="1"/>
    <xf numFmtId="0" fontId="0" fillId="0" borderId="14" xfId="0" applyBorder="1"/>
    <xf numFmtId="4" fontId="0" fillId="0" borderId="0" xfId="0" applyNumberFormat="1" applyBorder="1"/>
    <xf numFmtId="0" fontId="0" fillId="0" borderId="4" xfId="0" applyFill="1" applyBorder="1"/>
    <xf numFmtId="0" fontId="0" fillId="0" borderId="6" xfId="0" applyBorder="1"/>
    <xf numFmtId="0" fontId="0" fillId="0" borderId="15" xfId="0" applyBorder="1" applyAlignment="1">
      <alignment wrapText="1"/>
    </xf>
    <xf numFmtId="0" fontId="0" fillId="0" borderId="16" xfId="0" applyBorder="1"/>
    <xf numFmtId="0" fontId="2" fillId="3" borderId="16" xfId="0" applyFont="1" applyFill="1" applyBorder="1"/>
    <xf numFmtId="0" fontId="0" fillId="4" borderId="11" xfId="0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4" borderId="16" xfId="0" applyFont="1" applyFill="1" applyBorder="1"/>
    <xf numFmtId="0" fontId="2" fillId="5" borderId="16" xfId="0" applyFont="1" applyFill="1" applyBorder="1"/>
    <xf numFmtId="0" fontId="0" fillId="3" borderId="17" xfId="0" applyFill="1" applyBorder="1" applyAlignment="1">
      <alignment horizontal="center" vertical="center" wrapText="1"/>
    </xf>
    <xf numFmtId="0" fontId="2" fillId="6" borderId="16" xfId="0" applyFont="1" applyFill="1" applyBorder="1"/>
    <xf numFmtId="0" fontId="11" fillId="0" borderId="18" xfId="0" applyFont="1" applyBorder="1"/>
    <xf numFmtId="0" fontId="4" fillId="0" borderId="13" xfId="0" quotePrefix="1" applyFont="1" applyBorder="1"/>
    <xf numFmtId="0" fontId="4" fillId="0" borderId="19" xfId="0" quotePrefix="1" applyFont="1" applyBorder="1"/>
    <xf numFmtId="0" fontId="13" fillId="0" borderId="13" xfId="0" applyFont="1" applyBorder="1"/>
    <xf numFmtId="0" fontId="0" fillId="0" borderId="13" xfId="0" quotePrefix="1" applyBorder="1"/>
    <xf numFmtId="0" fontId="3" fillId="0" borderId="19" xfId="0" applyFont="1" applyBorder="1" applyAlignment="1">
      <alignment vertical="center" wrapText="1"/>
    </xf>
    <xf numFmtId="0" fontId="3" fillId="0" borderId="13" xfId="0" applyFont="1" applyBorder="1"/>
    <xf numFmtId="0" fontId="0" fillId="0" borderId="20" xfId="0" applyBorder="1"/>
    <xf numFmtId="0" fontId="6" fillId="3" borderId="19" xfId="0" applyFont="1" applyFill="1" applyBorder="1"/>
    <xf numFmtId="0" fontId="8" fillId="0" borderId="20" xfId="0" applyFont="1" applyBorder="1"/>
    <xf numFmtId="0" fontId="6" fillId="4" borderId="19" xfId="0" applyFont="1" applyFill="1" applyBorder="1"/>
    <xf numFmtId="0" fontId="8" fillId="0" borderId="13" xfId="0" applyFont="1" applyBorder="1"/>
    <xf numFmtId="0" fontId="6" fillId="5" borderId="19" xfId="0" applyFont="1" applyFill="1" applyBorder="1"/>
    <xf numFmtId="0" fontId="1" fillId="6" borderId="19" xfId="0" applyFont="1" applyFill="1" applyBorder="1" applyAlignment="1">
      <alignment vertical="center"/>
    </xf>
    <xf numFmtId="0" fontId="10" fillId="0" borderId="13" xfId="0" applyFont="1" applyBorder="1"/>
    <xf numFmtId="0" fontId="6" fillId="6" borderId="19" xfId="0" applyFont="1" applyFill="1" applyBorder="1"/>
    <xf numFmtId="0" fontId="4" fillId="3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3" borderId="25" xfId="0" applyFont="1" applyFill="1" applyBorder="1"/>
    <xf numFmtId="0" fontId="2" fillId="3" borderId="26" xfId="0" applyFont="1" applyFill="1" applyBorder="1"/>
    <xf numFmtId="0" fontId="0" fillId="0" borderId="27" xfId="0" applyBorder="1"/>
    <xf numFmtId="0" fontId="0" fillId="4" borderId="28" xfId="0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2" fillId="4" borderId="25" xfId="0" applyFont="1" applyFill="1" applyBorder="1"/>
    <xf numFmtId="0" fontId="2" fillId="4" borderId="26" xfId="0" applyFont="1" applyFill="1" applyBorder="1"/>
    <xf numFmtId="0" fontId="2" fillId="5" borderId="25" xfId="0" applyFont="1" applyFill="1" applyBorder="1"/>
    <xf numFmtId="0" fontId="2" fillId="5" borderId="26" xfId="0" applyFont="1" applyFill="1" applyBorder="1"/>
    <xf numFmtId="0" fontId="4" fillId="0" borderId="5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" fillId="6" borderId="25" xfId="0" applyFont="1" applyFill="1" applyBorder="1"/>
    <xf numFmtId="0" fontId="2" fillId="6" borderId="26" xfId="0" applyFont="1" applyFill="1" applyBorder="1"/>
    <xf numFmtId="0" fontId="0" fillId="0" borderId="5" xfId="0" applyFill="1" applyBorder="1"/>
    <xf numFmtId="0" fontId="3" fillId="0" borderId="5" xfId="0" applyFont="1" applyBorder="1"/>
    <xf numFmtId="0" fontId="40" fillId="0" borderId="11" xfId="0" applyFont="1" applyBorder="1" applyAlignment="1">
      <alignment horizontal="center"/>
    </xf>
    <xf numFmtId="0" fontId="40" fillId="6" borderId="17" xfId="0" applyFont="1" applyFill="1" applyBorder="1"/>
    <xf numFmtId="0" fontId="40" fillId="0" borderId="11" xfId="0" applyFont="1" applyBorder="1" applyAlignment="1">
      <alignment horizontal="center" wrapText="1"/>
    </xf>
    <xf numFmtId="0" fontId="40" fillId="5" borderId="17" xfId="0" applyFont="1" applyFill="1" applyBorder="1"/>
    <xf numFmtId="0" fontId="0" fillId="7" borderId="29" xfId="0" applyFill="1" applyBorder="1"/>
    <xf numFmtId="0" fontId="0" fillId="7" borderId="30" xfId="0" applyFill="1" applyBorder="1"/>
    <xf numFmtId="0" fontId="0" fillId="7" borderId="31" xfId="0" applyFill="1" applyBorder="1"/>
    <xf numFmtId="0" fontId="3" fillId="7" borderId="29" xfId="0" applyFont="1" applyFill="1" applyBorder="1"/>
    <xf numFmtId="0" fontId="3" fillId="7" borderId="30" xfId="0" applyFont="1" applyFill="1" applyBorder="1"/>
    <xf numFmtId="0" fontId="3" fillId="7" borderId="31" xfId="0" applyFont="1" applyFill="1" applyBorder="1"/>
    <xf numFmtId="4" fontId="0" fillId="0" borderId="0" xfId="0" applyNumberFormat="1" applyBorder="1" applyAlignment="1">
      <alignment wrapText="1"/>
    </xf>
    <xf numFmtId="4" fontId="4" fillId="0" borderId="0" xfId="0" applyNumberFormat="1" applyFont="1" applyBorder="1"/>
    <xf numFmtId="4" fontId="0" fillId="0" borderId="10" xfId="0" applyNumberFormat="1" applyBorder="1"/>
    <xf numFmtId="0" fontId="4" fillId="0" borderId="32" xfId="0" quotePrefix="1" applyFont="1" applyBorder="1"/>
    <xf numFmtId="10" fontId="0" fillId="0" borderId="4" xfId="0" applyNumberFormat="1" applyFill="1" applyBorder="1"/>
    <xf numFmtId="164" fontId="0" fillId="0" borderId="12" xfId="0" applyNumberFormat="1" applyBorder="1" applyAlignment="1">
      <alignment wrapText="1"/>
    </xf>
    <xf numFmtId="164" fontId="0" fillId="0" borderId="12" xfId="0" applyNumberFormat="1" applyFill="1" applyBorder="1"/>
    <xf numFmtId="164" fontId="0" fillId="0" borderId="21" xfId="0" applyNumberFormat="1" applyFill="1" applyBorder="1"/>
    <xf numFmtId="164" fontId="0" fillId="0" borderId="33" xfId="0" applyNumberFormat="1" applyFill="1" applyBorder="1"/>
    <xf numFmtId="164" fontId="2" fillId="3" borderId="34" xfId="0" applyNumberFormat="1" applyFont="1" applyFill="1" applyBorder="1"/>
    <xf numFmtId="164" fontId="4" fillId="4" borderId="21" xfId="0" applyNumberFormat="1" applyFont="1" applyFill="1" applyBorder="1" applyAlignment="1">
      <alignment horizontal="center" vertical="center" wrapText="1"/>
    </xf>
    <xf numFmtId="164" fontId="2" fillId="4" borderId="34" xfId="0" applyNumberFormat="1" applyFont="1" applyFill="1" applyBorder="1"/>
    <xf numFmtId="164" fontId="0" fillId="5" borderId="33" xfId="0" applyNumberFormat="1" applyFill="1" applyBorder="1" applyAlignment="1">
      <alignment vertical="center" wrapText="1"/>
    </xf>
    <xf numFmtId="164" fontId="0" fillId="0" borderId="35" xfId="0" applyNumberFormat="1" applyFill="1" applyBorder="1"/>
    <xf numFmtId="164" fontId="0" fillId="0" borderId="12" xfId="0" applyNumberFormat="1" applyBorder="1"/>
    <xf numFmtId="164" fontId="0" fillId="0" borderId="21" xfId="0" applyNumberFormat="1" applyBorder="1"/>
    <xf numFmtId="164" fontId="2" fillId="5" borderId="34" xfId="0" applyNumberFormat="1" applyFont="1" applyFill="1" applyBorder="1"/>
    <xf numFmtId="164" fontId="0" fillId="6" borderId="33" xfId="0" applyNumberFormat="1" applyFill="1" applyBorder="1" applyAlignment="1">
      <alignment horizontal="center" vertical="center" wrapText="1"/>
    </xf>
    <xf numFmtId="164" fontId="0" fillId="0" borderId="35" xfId="0" applyNumberFormat="1" applyBorder="1"/>
    <xf numFmtId="164" fontId="2" fillId="6" borderId="34" xfId="0" applyNumberFormat="1" applyFont="1" applyFill="1" applyBorder="1"/>
    <xf numFmtId="164" fontId="38" fillId="7" borderId="36" xfId="0" applyNumberFormat="1" applyFont="1" applyFill="1" applyBorder="1"/>
    <xf numFmtId="164" fontId="3" fillId="7" borderId="36" xfId="0" applyNumberFormat="1" applyFont="1" applyFill="1" applyBorder="1"/>
    <xf numFmtId="164" fontId="3" fillId="0" borderId="12" xfId="0" applyNumberFormat="1" applyFont="1" applyBorder="1"/>
    <xf numFmtId="164" fontId="40" fillId="5" borderId="17" xfId="0" applyNumberFormat="1" applyFont="1" applyFill="1" applyBorder="1"/>
    <xf numFmtId="164" fontId="40" fillId="6" borderId="17" xfId="0" applyNumberFormat="1" applyFont="1" applyFill="1" applyBorder="1"/>
    <xf numFmtId="0" fontId="0" fillId="8" borderId="4" xfId="0" applyFill="1" applyBorder="1" applyProtection="1">
      <protection locked="0"/>
    </xf>
    <xf numFmtId="0" fontId="0" fillId="8" borderId="9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4" fillId="8" borderId="2" xfId="0" applyFont="1" applyFill="1" applyBorder="1" applyProtection="1">
      <protection locked="0"/>
    </xf>
    <xf numFmtId="0" fontId="4" fillId="8" borderId="0" xfId="0" applyFont="1" applyFill="1" applyBorder="1" applyProtection="1">
      <protection locked="0"/>
    </xf>
    <xf numFmtId="14" fontId="5" fillId="8" borderId="0" xfId="0" applyNumberFormat="1" applyFont="1" applyFill="1" applyBorder="1" applyAlignment="1" applyProtection="1">
      <alignment horizontal="center"/>
      <protection locked="0"/>
    </xf>
    <xf numFmtId="10" fontId="0" fillId="8" borderId="4" xfId="0" applyNumberFormat="1" applyFill="1" applyBorder="1" applyProtection="1">
      <protection locked="0"/>
    </xf>
    <xf numFmtId="0" fontId="0" fillId="8" borderId="17" xfId="0" applyFill="1" applyBorder="1" applyProtection="1">
      <protection locked="0"/>
    </xf>
    <xf numFmtId="164" fontId="0" fillId="8" borderId="17" xfId="0" applyNumberFormat="1" applyFill="1" applyBorder="1" applyProtection="1">
      <protection locked="0"/>
    </xf>
    <xf numFmtId="0" fontId="6" fillId="9" borderId="19" xfId="0" applyFont="1" applyFill="1" applyBorder="1"/>
    <xf numFmtId="0" fontId="2" fillId="9" borderId="25" xfId="0" applyFont="1" applyFill="1" applyBorder="1"/>
    <xf numFmtId="0" fontId="2" fillId="9" borderId="16" xfId="0" applyFont="1" applyFill="1" applyBorder="1"/>
    <xf numFmtId="0" fontId="2" fillId="9" borderId="26" xfId="0" applyFont="1" applyFill="1" applyBorder="1"/>
    <xf numFmtId="164" fontId="2" fillId="9" borderId="34" xfId="0" applyNumberFormat="1" applyFont="1" applyFill="1" applyBorder="1"/>
    <xf numFmtId="0" fontId="5" fillId="8" borderId="0" xfId="0" applyNumberFormat="1" applyFont="1" applyFill="1" applyBorder="1" applyProtection="1">
      <protection locked="0"/>
    </xf>
    <xf numFmtId="0" fontId="21" fillId="0" borderId="37" xfId="0" applyFont="1" applyFill="1" applyBorder="1"/>
    <xf numFmtId="0" fontId="0" fillId="10" borderId="29" xfId="0" applyFill="1" applyBorder="1"/>
    <xf numFmtId="0" fontId="0" fillId="10" borderId="30" xfId="0" applyFill="1" applyBorder="1"/>
    <xf numFmtId="0" fontId="0" fillId="10" borderId="31" xfId="0" applyFill="1" applyBorder="1"/>
    <xf numFmtId="164" fontId="38" fillId="8" borderId="36" xfId="0" applyNumberFormat="1" applyFont="1" applyFill="1" applyBorder="1" applyProtection="1">
      <protection locked="0"/>
    </xf>
    <xf numFmtId="0" fontId="8" fillId="0" borderId="19" xfId="0" applyFont="1" applyBorder="1"/>
    <xf numFmtId="164" fontId="0" fillId="0" borderId="38" xfId="0" applyNumberFormat="1" applyFill="1" applyBorder="1"/>
    <xf numFmtId="0" fontId="4" fillId="0" borderId="19" xfId="0" applyFont="1" applyBorder="1" applyAlignment="1">
      <alignment horizontal="center" wrapText="1"/>
    </xf>
    <xf numFmtId="0" fontId="41" fillId="0" borderId="0" xfId="0" applyFont="1" applyAlignment="1"/>
    <xf numFmtId="4" fontId="0" fillId="0" borderId="13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42" fillId="0" borderId="0" xfId="0" applyFont="1" applyAlignment="1">
      <alignment wrapText="1"/>
    </xf>
    <xf numFmtId="0" fontId="43" fillId="0" borderId="0" xfId="0" applyFont="1"/>
    <xf numFmtId="2" fontId="44" fillId="0" borderId="0" xfId="0" applyNumberFormat="1" applyFont="1"/>
    <xf numFmtId="0" fontId="44" fillId="0" borderId="0" xfId="0" applyFont="1"/>
    <xf numFmtId="0" fontId="14" fillId="0" borderId="28" xfId="0" applyFont="1" applyBorder="1" applyAlignment="1">
      <alignment vertical="center" wrapText="1"/>
    </xf>
    <xf numFmtId="164" fontId="0" fillId="0" borderId="12" xfId="0" applyNumberFormat="1" applyFill="1" applyBorder="1" applyProtection="1">
      <protection locked="0"/>
    </xf>
    <xf numFmtId="0" fontId="39" fillId="0" borderId="0" xfId="1"/>
    <xf numFmtId="0" fontId="14" fillId="0" borderId="40" xfId="1" applyFont="1" applyBorder="1" applyAlignment="1">
      <alignment vertical="center" wrapText="1"/>
    </xf>
    <xf numFmtId="0" fontId="14" fillId="0" borderId="28" xfId="1" applyFont="1" applyBorder="1" applyAlignment="1">
      <alignment vertical="center" wrapText="1"/>
    </xf>
    <xf numFmtId="0" fontId="4" fillId="0" borderId="17" xfId="1" applyFont="1" applyBorder="1" applyAlignment="1">
      <alignment horizontal="center" wrapText="1"/>
    </xf>
    <xf numFmtId="0" fontId="4" fillId="0" borderId="19" xfId="1" applyFont="1" applyBorder="1" applyAlignment="1">
      <alignment horizontal="center" wrapText="1"/>
    </xf>
    <xf numFmtId="2" fontId="39" fillId="0" borderId="4" xfId="1" applyNumberFormat="1" applyBorder="1"/>
    <xf numFmtId="0" fontId="39" fillId="0" borderId="4" xfId="1" applyBorder="1"/>
    <xf numFmtId="4" fontId="39" fillId="0" borderId="41" xfId="1" applyNumberFormat="1" applyBorder="1"/>
    <xf numFmtId="4" fontId="39" fillId="0" borderId="13" xfId="1" applyNumberFormat="1" applyBorder="1"/>
    <xf numFmtId="0" fontId="39" fillId="0" borderId="14" xfId="1" applyBorder="1"/>
    <xf numFmtId="4" fontId="39" fillId="0" borderId="39" xfId="1" applyNumberFormat="1" applyBorder="1"/>
    <xf numFmtId="0" fontId="0" fillId="0" borderId="0" xfId="0" applyNumberFormat="1"/>
    <xf numFmtId="0" fontId="3" fillId="0" borderId="4" xfId="0" applyFont="1" applyBorder="1" applyAlignment="1">
      <alignment wrapText="1"/>
    </xf>
    <xf numFmtId="49" fontId="5" fillId="8" borderId="0" xfId="0" applyNumberFormat="1" applyFont="1" applyFill="1" applyBorder="1" applyAlignment="1" applyProtection="1">
      <alignment horizontal="center"/>
      <protection locked="0"/>
    </xf>
    <xf numFmtId="0" fontId="1" fillId="5" borderId="19" xfId="0" applyFont="1" applyFill="1" applyBorder="1" applyAlignment="1">
      <alignment vertical="center" wrapText="1"/>
    </xf>
    <xf numFmtId="0" fontId="3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7" borderId="42" xfId="0" applyFont="1" applyFill="1" applyBorder="1" applyAlignment="1">
      <alignment wrapText="1"/>
    </xf>
    <xf numFmtId="0" fontId="1" fillId="7" borderId="37" xfId="0" applyFont="1" applyFill="1" applyBorder="1" applyAlignment="1">
      <alignment wrapText="1"/>
    </xf>
    <xf numFmtId="0" fontId="12" fillId="2" borderId="37" xfId="0" applyFont="1" applyFill="1" applyBorder="1" applyAlignment="1">
      <alignment wrapText="1"/>
    </xf>
    <xf numFmtId="0" fontId="4" fillId="0" borderId="19" xfId="0" quotePrefix="1" applyFont="1" applyBorder="1" applyAlignment="1">
      <alignment wrapText="1"/>
    </xf>
    <xf numFmtId="0" fontId="1" fillId="2" borderId="37" xfId="0" applyFont="1" applyFill="1" applyBorder="1" applyAlignment="1">
      <alignment wrapText="1"/>
    </xf>
    <xf numFmtId="0" fontId="1" fillId="4" borderId="20" xfId="0" applyFont="1" applyFill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3" fillId="0" borderId="20" xfId="0" quotePrefix="1" applyFont="1" applyBorder="1" applyAlignment="1">
      <alignment horizontal="center"/>
    </xf>
    <xf numFmtId="0" fontId="15" fillId="3" borderId="20" xfId="0" applyFont="1" applyFill="1" applyBorder="1" applyAlignment="1">
      <alignment vertical="center" wrapText="1"/>
    </xf>
    <xf numFmtId="4" fontId="39" fillId="0" borderId="44" xfId="1" applyNumberFormat="1" applyBorder="1"/>
    <xf numFmtId="0" fontId="40" fillId="6" borderId="17" xfId="0" applyFont="1" applyFill="1" applyBorder="1" applyAlignment="1">
      <alignment wrapText="1"/>
    </xf>
    <xf numFmtId="0" fontId="39" fillId="0" borderId="6" xfId="1" applyBorder="1"/>
    <xf numFmtId="0" fontId="22" fillId="0" borderId="0" xfId="0" applyFont="1" applyAlignment="1">
      <alignment wrapText="1"/>
    </xf>
    <xf numFmtId="0" fontId="0" fillId="0" borderId="0" xfId="0" applyAlignment="1"/>
    <xf numFmtId="0" fontId="3" fillId="0" borderId="4" xfId="0" applyFont="1" applyBorder="1" applyAlignment="1">
      <alignment horizontal="left" vertical="center"/>
    </xf>
    <xf numFmtId="0" fontId="16" fillId="11" borderId="23" xfId="0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16" fillId="11" borderId="45" xfId="0" applyFont="1" applyFill="1" applyBorder="1" applyAlignment="1">
      <alignment horizontal="center" vertical="center" wrapText="1"/>
    </xf>
    <xf numFmtId="0" fontId="16" fillId="11" borderId="35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8" borderId="0" xfId="0" applyFont="1" applyFill="1" applyBorder="1" applyAlignment="1" applyProtection="1">
      <alignment horizontal="left"/>
      <protection locked="0"/>
    </xf>
    <xf numFmtId="0" fontId="3" fillId="0" borderId="46" xfId="1" quotePrefix="1" applyFont="1" applyBorder="1" applyAlignment="1">
      <alignment horizontal="center"/>
    </xf>
    <xf numFmtId="0" fontId="3" fillId="0" borderId="47" xfId="1" quotePrefix="1" applyFont="1" applyBorder="1" applyAlignment="1">
      <alignment horizontal="center"/>
    </xf>
    <xf numFmtId="0" fontId="39" fillId="0" borderId="29" xfId="1" applyBorder="1" applyAlignment="1">
      <alignment horizontal="center"/>
    </xf>
    <xf numFmtId="0" fontId="39" fillId="0" borderId="31" xfId="1" applyBorder="1" applyAlignment="1">
      <alignment horizontal="center"/>
    </xf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45" fillId="5" borderId="17" xfId="0" applyFont="1" applyFill="1" applyBorder="1" applyAlignment="1">
      <alignment horizontal="center"/>
    </xf>
    <xf numFmtId="0" fontId="46" fillId="5" borderId="17" xfId="0" applyFont="1" applyFill="1" applyBorder="1" applyAlignment="1">
      <alignment horizontal="center"/>
    </xf>
    <xf numFmtId="0" fontId="46" fillId="6" borderId="17" xfId="0" applyFont="1" applyFill="1" applyBorder="1" applyAlignment="1">
      <alignment horizontal="center"/>
    </xf>
    <xf numFmtId="0" fontId="45" fillId="6" borderId="48" xfId="0" applyFont="1" applyFill="1" applyBorder="1" applyAlignment="1">
      <alignment horizontal="center"/>
    </xf>
    <xf numFmtId="0" fontId="45" fillId="6" borderId="33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1"/>
  <sheetViews>
    <sheetView tabSelected="1" zoomScaleNormal="100" workbookViewId="0">
      <selection activeCell="A2" sqref="A2"/>
    </sheetView>
  </sheetViews>
  <sheetFormatPr baseColWidth="10" defaultRowHeight="12.5"/>
  <cols>
    <col min="1" max="1" width="50.08984375" customWidth="1"/>
    <col min="2" max="2" width="15.08984375" customWidth="1"/>
    <col min="3" max="3" width="13.36328125" customWidth="1"/>
    <col min="4" max="4" width="31.6328125" bestFit="1" customWidth="1"/>
    <col min="5" max="5" width="29.6328125" bestFit="1" customWidth="1"/>
    <col min="6" max="6" width="16.453125" customWidth="1"/>
    <col min="7" max="7" width="7.90625" customWidth="1"/>
    <col min="9" max="9" width="12.36328125" hidden="1" customWidth="1"/>
    <col min="10" max="10" width="12" hidden="1" customWidth="1"/>
  </cols>
  <sheetData>
    <row r="1" spans="1:10" ht="30" customHeight="1">
      <c r="A1" s="177" t="s">
        <v>46</v>
      </c>
      <c r="B1" s="178"/>
      <c r="C1" s="178"/>
      <c r="D1" s="178"/>
      <c r="E1" s="178"/>
      <c r="F1" s="178"/>
    </row>
    <row r="2" spans="1:10" ht="14.5" thickBot="1">
      <c r="A2" s="1"/>
      <c r="J2" t="s">
        <v>34</v>
      </c>
    </row>
    <row r="3" spans="1:10" ht="13">
      <c r="A3" s="2" t="s">
        <v>47</v>
      </c>
      <c r="B3" s="119"/>
      <c r="C3" s="3"/>
      <c r="D3" s="3"/>
      <c r="E3" s="3"/>
      <c r="F3" s="4"/>
      <c r="I3" t="s">
        <v>33</v>
      </c>
    </row>
    <row r="4" spans="1:10" ht="12" customHeight="1">
      <c r="A4" s="179" t="s">
        <v>48</v>
      </c>
      <c r="B4" s="120"/>
      <c r="C4" s="120"/>
      <c r="D4" s="120"/>
      <c r="E4" s="120"/>
      <c r="F4" s="7"/>
      <c r="I4" t="s">
        <v>35</v>
      </c>
      <c r="J4" s="22">
        <v>0.85</v>
      </c>
    </row>
    <row r="5" spans="1:10" ht="12" customHeight="1">
      <c r="A5" s="179"/>
      <c r="B5" s="120"/>
      <c r="C5" s="120"/>
      <c r="D5" s="120"/>
      <c r="E5" s="120"/>
      <c r="F5" s="7"/>
      <c r="I5" t="s">
        <v>36</v>
      </c>
      <c r="J5" s="22">
        <v>0.99</v>
      </c>
    </row>
    <row r="6" spans="1:10" ht="13">
      <c r="A6" s="5" t="s">
        <v>49</v>
      </c>
      <c r="B6" s="120"/>
      <c r="C6" s="6"/>
      <c r="D6" s="6"/>
      <c r="E6" s="6"/>
      <c r="F6" s="7"/>
      <c r="J6" t="s">
        <v>153</v>
      </c>
    </row>
    <row r="7" spans="1:10" ht="13">
      <c r="A7" s="5" t="s">
        <v>50</v>
      </c>
      <c r="B7" s="194" t="s">
        <v>33</v>
      </c>
      <c r="C7" s="194"/>
      <c r="D7" s="194"/>
      <c r="E7" s="6"/>
      <c r="F7" s="7"/>
      <c r="I7" t="s">
        <v>33</v>
      </c>
    </row>
    <row r="8" spans="1:10" ht="13">
      <c r="A8" s="5" t="s">
        <v>51</v>
      </c>
      <c r="B8" s="120"/>
      <c r="C8" s="6"/>
      <c r="D8" s="6"/>
      <c r="E8" s="6"/>
      <c r="F8" s="7"/>
      <c r="I8" s="22">
        <v>0.16</v>
      </c>
    </row>
    <row r="9" spans="1:10" ht="26">
      <c r="A9" s="160" t="s">
        <v>52</v>
      </c>
      <c r="B9" s="120"/>
      <c r="C9" s="6"/>
      <c r="D9" s="6"/>
      <c r="E9" s="6"/>
      <c r="F9" s="7"/>
      <c r="I9" s="22">
        <v>0.19</v>
      </c>
    </row>
    <row r="10" spans="1:10" ht="13">
      <c r="A10" s="5"/>
      <c r="B10" s="6"/>
      <c r="C10" s="6"/>
      <c r="D10" s="6"/>
      <c r="E10" s="6"/>
      <c r="F10" s="7"/>
    </row>
    <row r="11" spans="1:10" ht="13">
      <c r="A11" s="5"/>
      <c r="B11" s="8"/>
      <c r="C11" s="8" t="s">
        <v>57</v>
      </c>
      <c r="D11" s="8" t="s">
        <v>58</v>
      </c>
      <c r="E11" s="8"/>
      <c r="F11" s="9"/>
    </row>
    <row r="12" spans="1:10" ht="13">
      <c r="A12" s="5" t="s">
        <v>53</v>
      </c>
      <c r="B12" s="10"/>
      <c r="C12" s="161" t="s">
        <v>156</v>
      </c>
      <c r="D12" s="121" t="s">
        <v>157</v>
      </c>
      <c r="E12" s="8"/>
      <c r="F12" s="11"/>
    </row>
    <row r="13" spans="1:10" ht="13">
      <c r="A13" s="5"/>
      <c r="B13" s="12"/>
      <c r="C13" s="12"/>
      <c r="D13" s="12"/>
      <c r="E13" s="6"/>
      <c r="F13" s="11"/>
    </row>
    <row r="14" spans="1:10" ht="26">
      <c r="A14" s="160" t="s">
        <v>54</v>
      </c>
      <c r="B14" s="130"/>
      <c r="C14" s="12"/>
      <c r="D14" s="12"/>
      <c r="E14" s="6"/>
      <c r="F14" s="11"/>
    </row>
    <row r="15" spans="1:10" ht="13.5" thickBot="1">
      <c r="A15" s="13"/>
      <c r="B15" s="14"/>
      <c r="C15" s="14"/>
      <c r="D15" s="14"/>
      <c r="E15" s="14"/>
      <c r="F15" s="15"/>
    </row>
    <row r="17" spans="1:6" ht="26.4" customHeight="1">
      <c r="A17" s="180" t="s">
        <v>55</v>
      </c>
      <c r="B17" s="188" t="s">
        <v>56</v>
      </c>
      <c r="C17" s="188"/>
      <c r="D17" s="188"/>
      <c r="E17" s="188"/>
      <c r="F17" s="189"/>
    </row>
    <row r="18" spans="1:6">
      <c r="A18" s="181"/>
      <c r="B18" s="190"/>
      <c r="C18" s="190"/>
      <c r="D18" s="190"/>
      <c r="E18" s="190"/>
      <c r="F18" s="191"/>
    </row>
    <row r="19" spans="1:6" ht="13">
      <c r="A19" s="46"/>
      <c r="B19" s="192"/>
      <c r="C19" s="192"/>
      <c r="D19" s="192"/>
      <c r="E19" s="192"/>
      <c r="F19" s="193"/>
    </row>
    <row r="20" spans="1:6" ht="38.5">
      <c r="A20" s="173" t="s">
        <v>126</v>
      </c>
      <c r="B20" s="58" t="s">
        <v>132</v>
      </c>
      <c r="C20" s="39" t="s">
        <v>133</v>
      </c>
      <c r="D20" s="59" t="s">
        <v>134</v>
      </c>
      <c r="E20" s="60" t="s">
        <v>135</v>
      </c>
      <c r="F20" s="57" t="s">
        <v>60</v>
      </c>
    </row>
    <row r="21" spans="1:6">
      <c r="A21" s="45"/>
      <c r="B21" s="25"/>
      <c r="C21" s="16"/>
      <c r="D21" s="29"/>
      <c r="E21" s="27"/>
      <c r="F21" s="97"/>
    </row>
    <row r="22" spans="1:6" ht="13">
      <c r="A22" s="27" t="s">
        <v>68</v>
      </c>
      <c r="B22" s="25"/>
      <c r="C22" s="16"/>
      <c r="D22" s="29"/>
      <c r="E22" s="27"/>
      <c r="F22" s="97"/>
    </row>
    <row r="23" spans="1:6">
      <c r="A23" s="45" t="s">
        <v>0</v>
      </c>
      <c r="B23" s="116"/>
      <c r="C23" s="117" t="s">
        <v>1</v>
      </c>
      <c r="D23" s="92">
        <f>VLOOKUP(C23,'Personnel records '!$A$7:$C$49,2,0)</f>
        <v>0</v>
      </c>
      <c r="E23" s="118"/>
      <c r="F23" s="97">
        <f>B23*D23*E23</f>
        <v>0</v>
      </c>
    </row>
    <row r="24" spans="1:6">
      <c r="A24" s="27" t="s">
        <v>1</v>
      </c>
      <c r="B24" s="116"/>
      <c r="C24" s="117" t="s">
        <v>1</v>
      </c>
      <c r="D24" s="92">
        <f>VLOOKUP(C24,'Personnel records '!$A$7:$C$49,2,0)</f>
        <v>0</v>
      </c>
      <c r="E24" s="118"/>
      <c r="F24" s="97">
        <f>B24*D24*E24</f>
        <v>0</v>
      </c>
    </row>
    <row r="25" spans="1:6">
      <c r="A25" s="48"/>
      <c r="B25" s="63"/>
      <c r="C25" s="19"/>
      <c r="D25" s="93"/>
      <c r="E25" s="48"/>
      <c r="F25" s="98"/>
    </row>
    <row r="26" spans="1:6">
      <c r="A26" s="45"/>
      <c r="B26" s="25"/>
      <c r="C26" s="16"/>
      <c r="D26" s="29"/>
      <c r="E26" s="27"/>
      <c r="F26" s="97"/>
    </row>
    <row r="27" spans="1:6">
      <c r="A27" s="27" t="s">
        <v>59</v>
      </c>
      <c r="B27" s="25"/>
      <c r="C27" s="16"/>
      <c r="D27" s="29"/>
      <c r="E27" s="27"/>
      <c r="F27" s="97"/>
    </row>
    <row r="28" spans="1:6">
      <c r="A28" s="27" t="s">
        <v>1</v>
      </c>
      <c r="B28" s="116"/>
      <c r="C28" s="117" t="s">
        <v>1</v>
      </c>
      <c r="D28" s="92">
        <f>VLOOKUP(C28,'Personnel records '!$A$7:$C$49,2,0)</f>
        <v>0</v>
      </c>
      <c r="E28" s="118"/>
      <c r="F28" s="97">
        <f>B28*D28*E28</f>
        <v>0</v>
      </c>
    </row>
    <row r="29" spans="1:6">
      <c r="A29" s="27" t="s">
        <v>1</v>
      </c>
      <c r="B29" s="116"/>
      <c r="C29" s="117" t="s">
        <v>1</v>
      </c>
      <c r="D29" s="92">
        <f>VLOOKUP(C29,'Personnel records '!$A$7:$C$49,2,0)</f>
        <v>0</v>
      </c>
      <c r="E29" s="118"/>
      <c r="F29" s="97">
        <f>B29*D29*E29</f>
        <v>0</v>
      </c>
    </row>
    <row r="30" spans="1:6">
      <c r="A30" s="48"/>
      <c r="B30" s="63"/>
      <c r="C30" s="19"/>
      <c r="D30" s="93"/>
      <c r="E30" s="48"/>
      <c r="F30" s="98"/>
    </row>
    <row r="31" spans="1:6" ht="38.5">
      <c r="A31" s="173" t="s">
        <v>146</v>
      </c>
      <c r="B31" s="58" t="s">
        <v>138</v>
      </c>
      <c r="C31" s="39" t="s">
        <v>133</v>
      </c>
      <c r="D31" s="59" t="s">
        <v>137</v>
      </c>
      <c r="E31" s="60" t="s">
        <v>136</v>
      </c>
      <c r="F31" s="57" t="s">
        <v>60</v>
      </c>
    </row>
    <row r="32" spans="1:6">
      <c r="A32" s="27"/>
      <c r="B32" s="25"/>
      <c r="C32" s="16"/>
      <c r="D32" s="29"/>
      <c r="E32" s="27"/>
      <c r="F32" s="97"/>
    </row>
    <row r="33" spans="1:10" ht="13">
      <c r="A33" s="27" t="s">
        <v>61</v>
      </c>
      <c r="B33" s="25"/>
      <c r="C33" s="16"/>
      <c r="D33" s="29"/>
      <c r="E33" s="27"/>
      <c r="F33" s="97"/>
    </row>
    <row r="34" spans="1:10">
      <c r="A34" s="27" t="s">
        <v>1</v>
      </c>
      <c r="B34" s="116"/>
      <c r="C34" s="16" t="s">
        <v>2</v>
      </c>
      <c r="D34" s="29">
        <f>'Personnel records '!F10</f>
        <v>21.33</v>
      </c>
      <c r="E34" s="118"/>
      <c r="F34" s="97">
        <f>B34*D34*E34</f>
        <v>0</v>
      </c>
    </row>
    <row r="35" spans="1:10">
      <c r="A35" s="27" t="s">
        <v>1</v>
      </c>
      <c r="B35" s="116"/>
      <c r="C35" s="16" t="s">
        <v>2</v>
      </c>
      <c r="D35" s="29">
        <f>'Personnel records '!F10</f>
        <v>21.33</v>
      </c>
      <c r="E35" s="118"/>
      <c r="F35" s="97"/>
    </row>
    <row r="36" spans="1:10">
      <c r="A36" s="48"/>
      <c r="B36" s="63"/>
      <c r="C36" s="19"/>
      <c r="D36" s="93"/>
      <c r="E36" s="48"/>
      <c r="F36" s="98"/>
    </row>
    <row r="37" spans="1:10">
      <c r="A37" s="27"/>
      <c r="B37" s="25"/>
      <c r="C37" s="16"/>
      <c r="D37" s="29"/>
      <c r="E37" s="27"/>
      <c r="F37" s="97"/>
    </row>
    <row r="38" spans="1:10" ht="13">
      <c r="A38" s="27" t="s">
        <v>62</v>
      </c>
      <c r="B38" s="28"/>
      <c r="C38" s="20"/>
      <c r="D38" s="29"/>
      <c r="E38" s="27"/>
      <c r="F38" s="97"/>
    </row>
    <row r="39" spans="1:10">
      <c r="A39" s="27" t="s">
        <v>1</v>
      </c>
      <c r="B39" s="116"/>
      <c r="C39" s="16" t="s">
        <v>2</v>
      </c>
      <c r="D39" s="29">
        <f>'Personnel records '!F9</f>
        <v>15.84</v>
      </c>
      <c r="E39" s="118"/>
      <c r="F39" s="97">
        <f>B39*D39*E39</f>
        <v>0</v>
      </c>
    </row>
    <row r="40" spans="1:10">
      <c r="A40" s="27" t="s">
        <v>1</v>
      </c>
      <c r="B40" s="116"/>
      <c r="C40" s="16" t="s">
        <v>2</v>
      </c>
      <c r="D40" s="29">
        <f>'Personnel records '!F9</f>
        <v>15.84</v>
      </c>
      <c r="E40" s="118"/>
      <c r="F40" s="97"/>
    </row>
    <row r="41" spans="1:10">
      <c r="A41" s="48"/>
      <c r="B41" s="63"/>
      <c r="C41" s="19"/>
      <c r="D41" s="93"/>
      <c r="E41" s="48"/>
      <c r="F41" s="98"/>
    </row>
    <row r="42" spans="1:10">
      <c r="A42" s="27"/>
      <c r="B42" s="25"/>
      <c r="C42" s="16"/>
      <c r="D42" s="29"/>
      <c r="E42" s="27"/>
      <c r="F42" s="97"/>
    </row>
    <row r="43" spans="1:10" ht="13">
      <c r="A43" s="27" t="s">
        <v>87</v>
      </c>
      <c r="B43" s="25"/>
      <c r="C43" s="16"/>
      <c r="D43" s="29"/>
      <c r="E43" s="27"/>
      <c r="F43" s="97"/>
    </row>
    <row r="44" spans="1:10">
      <c r="A44" s="45" t="s">
        <v>0</v>
      </c>
      <c r="B44" s="116"/>
      <c r="C44" s="16" t="s">
        <v>2</v>
      </c>
      <c r="D44" s="29">
        <f>'Personnel records '!F8</f>
        <v>15.04</v>
      </c>
      <c r="E44" s="118"/>
      <c r="F44" s="97">
        <f>B44*D44*E44</f>
        <v>0</v>
      </c>
    </row>
    <row r="45" spans="1:10">
      <c r="A45" s="27" t="s">
        <v>1</v>
      </c>
      <c r="B45" s="116"/>
      <c r="C45" s="16" t="s">
        <v>2</v>
      </c>
      <c r="D45" s="29">
        <f>'Personnel records '!F8</f>
        <v>15.04</v>
      </c>
      <c r="E45" s="118"/>
      <c r="F45" s="97"/>
    </row>
    <row r="46" spans="1:10">
      <c r="A46" s="48"/>
      <c r="B46" s="63"/>
      <c r="C46" s="19"/>
      <c r="D46" s="93"/>
      <c r="E46" s="48"/>
      <c r="F46" s="98"/>
    </row>
    <row r="47" spans="1:10" ht="14">
      <c r="A47" s="45"/>
      <c r="B47" s="64"/>
      <c r="C47" s="33"/>
      <c r="D47" s="33"/>
      <c r="E47" s="65"/>
      <c r="F47" s="99"/>
      <c r="I47" s="1"/>
      <c r="J47" s="1"/>
    </row>
    <row r="48" spans="1:10" s="1" customFormat="1" ht="22.5" customHeight="1" thickBot="1">
      <c r="A48" s="49" t="s">
        <v>63</v>
      </c>
      <c r="B48" s="66"/>
      <c r="C48" s="34"/>
      <c r="D48" s="34"/>
      <c r="E48" s="67"/>
      <c r="F48" s="100">
        <f>SUM(F23:F29)+SUM(F34:F45)</f>
        <v>0</v>
      </c>
      <c r="I48"/>
      <c r="J48"/>
    </row>
    <row r="49" spans="1:6" ht="13" thickTop="1">
      <c r="A49" s="50"/>
      <c r="B49" s="63"/>
      <c r="C49" s="18"/>
      <c r="D49" s="18"/>
      <c r="E49" s="68"/>
      <c r="F49" s="98"/>
    </row>
    <row r="50" spans="1:6" ht="37.5">
      <c r="A50" s="170" t="s">
        <v>88</v>
      </c>
      <c r="B50" s="69" t="s">
        <v>64</v>
      </c>
      <c r="C50" s="35" t="s">
        <v>65</v>
      </c>
      <c r="D50" s="36" t="s">
        <v>139</v>
      </c>
      <c r="E50" s="70" t="s">
        <v>140</v>
      </c>
      <c r="F50" s="101" t="s">
        <v>66</v>
      </c>
    </row>
    <row r="51" spans="1:6" ht="12" customHeight="1">
      <c r="A51" s="47"/>
      <c r="B51" s="61"/>
      <c r="C51" s="32"/>
      <c r="D51" s="91"/>
      <c r="E51" s="62"/>
      <c r="F51" s="96"/>
    </row>
    <row r="52" spans="1:6">
      <c r="A52" s="27" t="s">
        <v>67</v>
      </c>
      <c r="B52" s="25"/>
      <c r="C52" s="16"/>
      <c r="D52" s="29"/>
      <c r="E52" s="27"/>
      <c r="F52" s="97"/>
    </row>
    <row r="53" spans="1:6">
      <c r="A53" s="45" t="s">
        <v>0</v>
      </c>
      <c r="B53" s="116"/>
      <c r="C53" s="117" t="s">
        <v>1</v>
      </c>
      <c r="D53" s="92">
        <f>VLOOKUP(C53,'Personnel records '!$A$7:$C$49,3,0)</f>
        <v>0</v>
      </c>
      <c r="E53" s="118"/>
      <c r="F53" s="97">
        <f>B53*D53*E53</f>
        <v>0</v>
      </c>
    </row>
    <row r="54" spans="1:6">
      <c r="A54" s="27" t="s">
        <v>1</v>
      </c>
      <c r="B54" s="116"/>
      <c r="C54" s="117" t="s">
        <v>1</v>
      </c>
      <c r="D54" s="92">
        <f>VLOOKUP(C54,'Personnel records '!$A$7:$C$49,3,0)</f>
        <v>0</v>
      </c>
      <c r="E54" s="118"/>
      <c r="F54" s="97">
        <f>B54*D54*E54</f>
        <v>0</v>
      </c>
    </row>
    <row r="55" spans="1:6">
      <c r="A55" s="48"/>
      <c r="B55" s="63"/>
      <c r="C55" s="19"/>
      <c r="D55" s="93"/>
      <c r="E55" s="48"/>
      <c r="F55" s="98"/>
    </row>
    <row r="56" spans="1:6">
      <c r="A56" s="45"/>
      <c r="B56" s="25"/>
      <c r="C56" s="16"/>
      <c r="D56" s="29"/>
      <c r="E56" s="27"/>
      <c r="F56" s="97"/>
    </row>
    <row r="57" spans="1:6" ht="13">
      <c r="A57" s="27" t="s">
        <v>69</v>
      </c>
      <c r="B57" s="25"/>
      <c r="C57" s="16"/>
      <c r="D57" s="29"/>
      <c r="E57" s="27"/>
      <c r="F57" s="97"/>
    </row>
    <row r="58" spans="1:6">
      <c r="A58" s="45" t="s">
        <v>0</v>
      </c>
      <c r="B58" s="116"/>
      <c r="C58" s="117" t="s">
        <v>1</v>
      </c>
      <c r="D58" s="92">
        <f>VLOOKUP(C58,'Personnel records '!$A$7:$C$49,3,0)</f>
        <v>0</v>
      </c>
      <c r="E58" s="118"/>
      <c r="F58" s="97">
        <f>B58*D58*E58</f>
        <v>0</v>
      </c>
    </row>
    <row r="59" spans="1:6">
      <c r="A59" s="27" t="s">
        <v>1</v>
      </c>
      <c r="B59" s="116"/>
      <c r="C59" s="117" t="s">
        <v>1</v>
      </c>
      <c r="D59" s="92">
        <f>VLOOKUP(C59,'Personnel records '!$A$7:$C$49,3,0)</f>
        <v>0</v>
      </c>
      <c r="E59" s="118"/>
      <c r="F59" s="97">
        <f>B59*D59*E59</f>
        <v>0</v>
      </c>
    </row>
    <row r="60" spans="1:6">
      <c r="A60" s="48"/>
      <c r="B60" s="63"/>
      <c r="C60" s="19"/>
      <c r="D60" s="93"/>
      <c r="E60" s="48"/>
      <c r="F60" s="98"/>
    </row>
    <row r="61" spans="1:6">
      <c r="A61" s="45"/>
      <c r="B61" s="25"/>
      <c r="C61" s="16"/>
      <c r="D61" s="29"/>
      <c r="E61" s="27"/>
      <c r="F61" s="97"/>
    </row>
    <row r="62" spans="1:6">
      <c r="A62" s="27" t="s">
        <v>59</v>
      </c>
      <c r="B62" s="25"/>
      <c r="C62" s="16"/>
      <c r="D62" s="29"/>
      <c r="E62" s="27"/>
      <c r="F62" s="97"/>
    </row>
    <row r="63" spans="1:6">
      <c r="A63" s="27" t="s">
        <v>1</v>
      </c>
      <c r="B63" s="116"/>
      <c r="C63" s="117" t="s">
        <v>1</v>
      </c>
      <c r="D63" s="92">
        <f>VLOOKUP(C63,'Personnel records '!$A$7:$C$49,3,0)</f>
        <v>0</v>
      </c>
      <c r="E63" s="118"/>
      <c r="F63" s="97">
        <f>B63*D63*E63</f>
        <v>0</v>
      </c>
    </row>
    <row r="64" spans="1:6">
      <c r="A64" s="27" t="s">
        <v>1</v>
      </c>
      <c r="B64" s="116"/>
      <c r="C64" s="117" t="s">
        <v>1</v>
      </c>
      <c r="D64" s="92">
        <f>VLOOKUP(C64,'Personnel records '!$A$7:$C$49,3,0)</f>
        <v>0</v>
      </c>
      <c r="E64" s="118"/>
      <c r="F64" s="97">
        <f>B64*D64*E64</f>
        <v>0</v>
      </c>
    </row>
    <row r="65" spans="1:6">
      <c r="A65" s="48"/>
      <c r="B65" s="63"/>
      <c r="C65" s="19"/>
      <c r="D65" s="93"/>
      <c r="E65" s="48"/>
      <c r="F65" s="98"/>
    </row>
    <row r="66" spans="1:6">
      <c r="A66" s="45"/>
      <c r="B66" s="25"/>
      <c r="C66" s="17"/>
      <c r="D66" s="17"/>
      <c r="E66" s="26"/>
      <c r="F66" s="97"/>
    </row>
    <row r="67" spans="1:6" ht="21.75" customHeight="1" thickBot="1">
      <c r="A67" s="51" t="s">
        <v>70</v>
      </c>
      <c r="B67" s="71"/>
      <c r="C67" s="37"/>
      <c r="D67" s="37"/>
      <c r="E67" s="72"/>
      <c r="F67" s="102">
        <f>SUM(F53:F64)</f>
        <v>0</v>
      </c>
    </row>
    <row r="68" spans="1:6" ht="13" thickTop="1">
      <c r="A68" s="52"/>
      <c r="B68" s="25"/>
      <c r="C68" s="17"/>
      <c r="D68" s="17"/>
      <c r="E68" s="26"/>
      <c r="F68" s="97"/>
    </row>
    <row r="69" spans="1:6" ht="14.5" thickBot="1">
      <c r="A69" s="125" t="s">
        <v>71</v>
      </c>
      <c r="B69" s="126"/>
      <c r="C69" s="127"/>
      <c r="D69" s="127"/>
      <c r="E69" s="128"/>
      <c r="F69" s="129">
        <f>F48+F67</f>
        <v>0</v>
      </c>
    </row>
    <row r="70" spans="1:6" s="17" customFormat="1" ht="13" thickTop="1">
      <c r="A70" s="136"/>
      <c r="F70" s="137"/>
    </row>
    <row r="71" spans="1:6" ht="40.5" customHeight="1">
      <c r="A71" s="162" t="s">
        <v>83</v>
      </c>
      <c r="B71" s="182"/>
      <c r="C71" s="183"/>
      <c r="D71" s="183"/>
      <c r="E71" s="184"/>
      <c r="F71" s="103" t="s">
        <v>72</v>
      </c>
    </row>
    <row r="72" spans="1:6" ht="13">
      <c r="A72" s="47"/>
      <c r="B72" s="25"/>
      <c r="C72" s="17"/>
      <c r="D72" s="17"/>
      <c r="E72" s="26"/>
      <c r="F72" s="104"/>
    </row>
    <row r="73" spans="1:6" ht="13">
      <c r="A73" s="27" t="s">
        <v>73</v>
      </c>
      <c r="B73" s="25"/>
      <c r="C73" s="17"/>
      <c r="D73" s="17"/>
      <c r="E73" s="26"/>
      <c r="F73" s="97">
        <f>'Single material costs'!B13</f>
        <v>0</v>
      </c>
    </row>
    <row r="74" spans="1:6">
      <c r="A74" s="48"/>
      <c r="B74" s="63"/>
      <c r="C74" s="18"/>
      <c r="D74" s="18"/>
      <c r="E74" s="68"/>
      <c r="F74" s="98"/>
    </row>
    <row r="75" spans="1:6">
      <c r="A75" s="27"/>
      <c r="B75" s="25"/>
      <c r="C75" s="17"/>
      <c r="D75" s="17"/>
      <c r="E75" s="26"/>
      <c r="F75" s="97"/>
    </row>
    <row r="76" spans="1:6" ht="13">
      <c r="A76" s="27" t="s">
        <v>114</v>
      </c>
      <c r="B76" s="25"/>
      <c r="C76" s="17"/>
      <c r="D76" s="17"/>
      <c r="E76" s="26"/>
      <c r="F76" s="97">
        <f>'Single material costs'!B26</f>
        <v>0</v>
      </c>
    </row>
    <row r="77" spans="1:6">
      <c r="A77" s="48"/>
      <c r="B77" s="63"/>
      <c r="C77" s="18"/>
      <c r="D77" s="18"/>
      <c r="E77" s="68"/>
      <c r="F77" s="98"/>
    </row>
    <row r="78" spans="1:6">
      <c r="A78" s="27"/>
      <c r="B78" s="25"/>
      <c r="C78" s="17"/>
      <c r="D78" s="17"/>
      <c r="E78" s="26"/>
      <c r="F78" s="105"/>
    </row>
    <row r="79" spans="1:6" ht="13">
      <c r="A79" s="27" t="s">
        <v>74</v>
      </c>
      <c r="B79" s="25"/>
      <c r="C79" s="17"/>
      <c r="D79" s="17"/>
      <c r="E79" s="26"/>
      <c r="F79" s="97">
        <f>'Single material costs'!B39</f>
        <v>0</v>
      </c>
    </row>
    <row r="80" spans="1:6">
      <c r="A80" s="48"/>
      <c r="B80" s="63"/>
      <c r="C80" s="18"/>
      <c r="D80" s="18"/>
      <c r="E80" s="68"/>
      <c r="F80" s="98"/>
    </row>
    <row r="81" spans="1:6">
      <c r="A81" s="27"/>
      <c r="B81" s="25"/>
      <c r="C81" s="17"/>
      <c r="D81" s="17"/>
      <c r="E81" s="26"/>
      <c r="F81" s="105"/>
    </row>
    <row r="82" spans="1:6" ht="13">
      <c r="A82" s="27" t="s">
        <v>75</v>
      </c>
      <c r="B82" s="25"/>
      <c r="C82" s="17"/>
      <c r="D82" s="17"/>
      <c r="E82" s="26"/>
      <c r="F82" s="97">
        <f>'Single material costs'!B52</f>
        <v>0</v>
      </c>
    </row>
    <row r="83" spans="1:6">
      <c r="A83" s="48"/>
      <c r="B83" s="63"/>
      <c r="C83" s="18"/>
      <c r="D83" s="18"/>
      <c r="E83" s="68"/>
      <c r="F83" s="98"/>
    </row>
    <row r="84" spans="1:6">
      <c r="A84" s="27"/>
      <c r="B84" s="25"/>
      <c r="C84" s="17"/>
      <c r="D84" s="17"/>
      <c r="E84" s="26"/>
      <c r="F84" s="105"/>
    </row>
    <row r="85" spans="1:6" ht="13">
      <c r="A85" s="27" t="s">
        <v>76</v>
      </c>
      <c r="B85" s="25"/>
      <c r="C85" s="17"/>
      <c r="D85" s="17"/>
      <c r="E85" s="26"/>
      <c r="F85" s="97">
        <f>'Single material costs'!B65</f>
        <v>0</v>
      </c>
    </row>
    <row r="86" spans="1:6">
      <c r="A86" s="48"/>
      <c r="B86" s="63"/>
      <c r="C86" s="18"/>
      <c r="D86" s="18"/>
      <c r="E86" s="68"/>
      <c r="F86" s="98"/>
    </row>
    <row r="87" spans="1:6">
      <c r="A87" s="27"/>
      <c r="B87" s="25"/>
      <c r="C87" s="17"/>
      <c r="D87" s="17"/>
      <c r="E87" s="26"/>
      <c r="F87" s="105"/>
    </row>
    <row r="88" spans="1:6" ht="26">
      <c r="A88" s="163" t="s">
        <v>82</v>
      </c>
      <c r="B88" s="25"/>
      <c r="C88" s="17"/>
      <c r="D88" s="17"/>
      <c r="E88" s="26"/>
      <c r="F88" s="147">
        <v>0</v>
      </c>
    </row>
    <row r="89" spans="1:6">
      <c r="A89" s="48"/>
      <c r="B89" s="63"/>
      <c r="C89" s="18"/>
      <c r="D89" s="18"/>
      <c r="E89" s="68"/>
      <c r="F89" s="98"/>
    </row>
    <row r="90" spans="1:6">
      <c r="A90" s="48"/>
      <c r="B90" s="25"/>
      <c r="C90" s="17"/>
      <c r="D90" s="17"/>
      <c r="E90" s="26"/>
      <c r="F90" s="106"/>
    </row>
    <row r="91" spans="1:6" ht="21.75" customHeight="1" thickBot="1">
      <c r="A91" s="53" t="s">
        <v>77</v>
      </c>
      <c r="B91" s="73"/>
      <c r="C91" s="38"/>
      <c r="D91" s="38"/>
      <c r="E91" s="74"/>
      <c r="F91" s="107">
        <f>IF(SUM(F73:F85)=0,F88,SUM(F73:F85))</f>
        <v>0</v>
      </c>
    </row>
    <row r="92" spans="1:6" ht="13" thickTop="1">
      <c r="A92" s="27"/>
      <c r="B92" s="25"/>
      <c r="C92" s="17"/>
      <c r="D92" s="17"/>
      <c r="E92" s="26"/>
      <c r="F92" s="105"/>
    </row>
    <row r="93" spans="1:6" ht="51">
      <c r="A93" s="54" t="s">
        <v>78</v>
      </c>
      <c r="B93" s="185"/>
      <c r="C93" s="186"/>
      <c r="D93" s="186"/>
      <c r="E93" s="187"/>
      <c r="F93" s="108" t="s">
        <v>79</v>
      </c>
    </row>
    <row r="94" spans="1:6" ht="13">
      <c r="A94" s="55"/>
      <c r="B94" s="25"/>
      <c r="C94" s="17"/>
      <c r="D94" s="17"/>
      <c r="E94" s="26"/>
      <c r="F94" s="109"/>
    </row>
    <row r="95" spans="1:6" ht="25.5">
      <c r="A95" s="164" t="s">
        <v>141</v>
      </c>
      <c r="B95" s="25"/>
      <c r="C95" s="17"/>
      <c r="D95" s="17"/>
      <c r="E95" s="26"/>
      <c r="F95" s="97">
        <f>Investments!B19</f>
        <v>0</v>
      </c>
    </row>
    <row r="96" spans="1:6">
      <c r="A96" s="48"/>
      <c r="B96" s="63"/>
      <c r="C96" s="18"/>
      <c r="D96" s="18"/>
      <c r="E96" s="68"/>
      <c r="F96" s="106"/>
    </row>
    <row r="97" spans="1:8">
      <c r="A97" s="27"/>
      <c r="B97" s="25"/>
      <c r="C97" s="17"/>
      <c r="D97" s="17"/>
      <c r="E97" s="26"/>
      <c r="F97" s="105"/>
    </row>
    <row r="98" spans="1:8">
      <c r="A98" s="27" t="s">
        <v>142</v>
      </c>
      <c r="B98" s="25"/>
      <c r="C98" s="17"/>
      <c r="D98" s="17"/>
      <c r="E98" s="75"/>
      <c r="F98" s="97">
        <f>Investments!B36</f>
        <v>0</v>
      </c>
    </row>
    <row r="99" spans="1:8">
      <c r="A99" s="48"/>
      <c r="B99" s="63"/>
      <c r="C99" s="18"/>
      <c r="D99" s="18"/>
      <c r="E99" s="76"/>
      <c r="F99" s="106"/>
    </row>
    <row r="100" spans="1:8">
      <c r="A100" s="27"/>
      <c r="B100" s="25"/>
      <c r="C100" s="17"/>
      <c r="D100" s="17"/>
      <c r="E100" s="26"/>
      <c r="F100" s="105"/>
    </row>
    <row r="101" spans="1:8" ht="25.5">
      <c r="A101" s="164" t="s">
        <v>80</v>
      </c>
      <c r="B101" s="25"/>
      <c r="C101" s="17"/>
      <c r="D101" s="17"/>
      <c r="E101" s="75"/>
      <c r="F101" s="97">
        <f>Investments!B39</f>
        <v>0</v>
      </c>
    </row>
    <row r="102" spans="1:8">
      <c r="A102" s="48"/>
      <c r="B102" s="63"/>
      <c r="C102" s="18"/>
      <c r="D102" s="18"/>
      <c r="E102" s="76"/>
      <c r="F102" s="106"/>
    </row>
    <row r="103" spans="1:8">
      <c r="A103" s="27"/>
      <c r="B103" s="25"/>
      <c r="C103" s="17"/>
      <c r="D103" s="17"/>
      <c r="E103" s="26"/>
      <c r="F103" s="105"/>
    </row>
    <row r="104" spans="1:8" ht="21.75" customHeight="1" thickBot="1">
      <c r="A104" s="56" t="s">
        <v>81</v>
      </c>
      <c r="B104" s="77"/>
      <c r="C104" s="40"/>
      <c r="D104" s="40"/>
      <c r="E104" s="78"/>
      <c r="F104" s="110">
        <f>SUM(F94:F98)</f>
        <v>0</v>
      </c>
    </row>
    <row r="105" spans="1:8" ht="13" thickTop="1">
      <c r="A105" s="27"/>
      <c r="B105" s="25"/>
      <c r="C105" s="17"/>
      <c r="D105" s="17"/>
      <c r="E105" s="26"/>
      <c r="F105" s="105"/>
    </row>
    <row r="106" spans="1:8" ht="13" thickBot="1">
      <c r="A106" s="27"/>
      <c r="B106" s="25"/>
      <c r="C106" s="17"/>
      <c r="D106" s="17"/>
      <c r="E106" s="26"/>
      <c r="F106" s="105"/>
    </row>
    <row r="107" spans="1:8" ht="32.25" customHeight="1" thickBot="1">
      <c r="A107" s="165" t="s">
        <v>89</v>
      </c>
      <c r="B107" s="85"/>
      <c r="C107" s="86"/>
      <c r="D107" s="86"/>
      <c r="E107" s="87"/>
      <c r="F107" s="111">
        <f>F69+F91+F104</f>
        <v>0</v>
      </c>
    </row>
    <row r="108" spans="1:8" ht="12" customHeight="1">
      <c r="A108" s="41"/>
      <c r="B108" s="30"/>
      <c r="C108" s="21"/>
      <c r="D108" s="21"/>
      <c r="E108" s="79"/>
      <c r="F108" s="97"/>
    </row>
    <row r="109" spans="1:8" ht="13">
      <c r="A109" s="94" t="s">
        <v>84</v>
      </c>
      <c r="B109" s="95" t="e">
        <f>VLOOKUP(B7,$I$4:$J$5,2,0)</f>
        <v>#N/A</v>
      </c>
      <c r="C109" s="21"/>
      <c r="D109" s="21"/>
      <c r="E109" s="79"/>
      <c r="F109" s="97" t="e">
        <f>F69*B109</f>
        <v>#N/A</v>
      </c>
      <c r="H109" s="22"/>
    </row>
    <row r="110" spans="1:8" ht="13" thickBot="1">
      <c r="A110" s="42"/>
      <c r="B110" s="30"/>
      <c r="C110" s="21"/>
      <c r="D110" s="21"/>
      <c r="E110" s="79"/>
      <c r="F110" s="97"/>
    </row>
    <row r="111" spans="1:8" ht="35.25" customHeight="1" thickBot="1">
      <c r="A111" s="166" t="s">
        <v>90</v>
      </c>
      <c r="B111" s="85"/>
      <c r="C111" s="86"/>
      <c r="D111" s="86"/>
      <c r="E111" s="87"/>
      <c r="F111" s="111" t="e">
        <f>F107+F109</f>
        <v>#N/A</v>
      </c>
    </row>
    <row r="112" spans="1:8">
      <c r="A112" s="27"/>
      <c r="B112" s="30"/>
      <c r="C112" s="21"/>
      <c r="D112" s="21"/>
      <c r="E112" s="79"/>
      <c r="F112" s="97"/>
    </row>
    <row r="113" spans="1:8" ht="13">
      <c r="A113" s="43" t="s">
        <v>85</v>
      </c>
      <c r="B113" s="122">
        <v>0.03</v>
      </c>
      <c r="C113" s="17"/>
      <c r="D113" s="17"/>
      <c r="E113" s="26"/>
      <c r="F113" s="105" t="e">
        <f>F111*B113</f>
        <v>#N/A</v>
      </c>
      <c r="H113" s="22"/>
    </row>
    <row r="114" spans="1:8" ht="13" thickBot="1">
      <c r="A114" s="27"/>
      <c r="B114" s="25"/>
      <c r="C114" s="17"/>
      <c r="D114" s="17"/>
      <c r="E114" s="26"/>
      <c r="F114" s="105"/>
    </row>
    <row r="115" spans="1:8" ht="34.5" customHeight="1" thickBot="1">
      <c r="A115" s="167" t="s">
        <v>91</v>
      </c>
      <c r="B115" s="88"/>
      <c r="C115" s="89"/>
      <c r="D115" s="89"/>
      <c r="E115" s="90"/>
      <c r="F115" s="112" t="e">
        <f>F111+F113</f>
        <v>#N/A</v>
      </c>
    </row>
    <row r="116" spans="1:8" ht="13">
      <c r="A116" s="44"/>
      <c r="B116" s="5"/>
      <c r="C116" s="23"/>
      <c r="D116" s="23"/>
      <c r="E116" s="80"/>
      <c r="F116" s="113"/>
    </row>
    <row r="117" spans="1:8" ht="25.5">
      <c r="A117" s="168" t="s">
        <v>154</v>
      </c>
      <c r="B117" s="122">
        <v>0.19</v>
      </c>
      <c r="C117" s="17"/>
      <c r="D117" s="17"/>
      <c r="E117" s="26"/>
      <c r="F117" s="105" t="e">
        <f>F115*B117</f>
        <v>#N/A</v>
      </c>
      <c r="H117" s="22"/>
    </row>
    <row r="118" spans="1:8" ht="13" thickBot="1">
      <c r="A118" s="45"/>
      <c r="B118" s="25"/>
      <c r="C118" s="17"/>
      <c r="D118" s="17"/>
      <c r="E118" s="26"/>
      <c r="F118" s="105"/>
    </row>
    <row r="119" spans="1:8" ht="33.75" customHeight="1" thickBot="1">
      <c r="A119" s="169" t="s">
        <v>92</v>
      </c>
      <c r="B119" s="85"/>
      <c r="C119" s="86"/>
      <c r="D119" s="86"/>
      <c r="E119" s="87"/>
      <c r="F119" s="111" t="e">
        <f>F115+F117</f>
        <v>#N/A</v>
      </c>
    </row>
    <row r="120" spans="1:8" ht="13" thickBot="1"/>
    <row r="121" spans="1:8" ht="21" customHeight="1" thickBot="1">
      <c r="A121" s="131" t="s">
        <v>86</v>
      </c>
      <c r="B121" s="132"/>
      <c r="C121" s="133"/>
      <c r="D121" s="133"/>
      <c r="E121" s="134"/>
      <c r="F121" s="135"/>
    </row>
  </sheetData>
  <sheetProtection sheet="1" objects="1" scenarios="1"/>
  <mergeCells count="8">
    <mergeCell ref="A1:F1"/>
    <mergeCell ref="A4:A5"/>
    <mergeCell ref="A17:A18"/>
    <mergeCell ref="B71:E71"/>
    <mergeCell ref="B93:E93"/>
    <mergeCell ref="B17:F18"/>
    <mergeCell ref="B19:F19"/>
    <mergeCell ref="B7:D7"/>
  </mergeCells>
  <dataValidations xWindow="558" yWindow="566" count="2">
    <dataValidation type="list" allowBlank="1" showInputMessage="1" showErrorMessage="1" error="Bitte einen Wert aus der vorgegebenen Liste auswählen." prompt="bitte auswählen_x000a_" sqref="C63:C64 C58:C59 C53:C54 C28:C29 C23:C24">
      <formula1>Personaldurchschnittssätze</formula1>
    </dataValidation>
    <dataValidation type="list" allowBlank="1" showInputMessage="1" showErrorMessage="1" error="Bitte eine der vorgegebenen Sektionen wählen" sqref="B7">
      <formula1>$I$3:$I$5</formula1>
    </dataValidation>
  </dataValidations>
  <printOptions horizontalCentered="1"/>
  <pageMargins left="0.70866141732283472" right="0.70866141732283472" top="1.1023622047244095" bottom="0.78740157480314965" header="0.31496062992125984" footer="0.31496062992125984"/>
  <pageSetup paperSize="9" scale="56" fitToHeight="2" orientation="portrait" r:id="rId1"/>
  <headerFooter>
    <oddHeader>&amp;R&amp;G</oddHeader>
    <oddFooter>Seite &amp;P von &amp;N</oddFooter>
  </headerFooter>
  <rowBreaks count="1" manualBreakCount="1">
    <brk id="69" max="16383" man="1"/>
  </rowBreaks>
  <ignoredErrors>
    <ignoredError sqref="F109:F119 B109" evalError="1"/>
    <ignoredError sqref="F23:F46 F48 F53:F54 F58:F59 F63:F64 F67 F101 F104 F91" emptyCellReference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100" workbookViewId="0">
      <selection activeCell="G9" sqref="G9"/>
    </sheetView>
  </sheetViews>
  <sheetFormatPr baseColWidth="10" defaultRowHeight="12.5"/>
  <cols>
    <col min="1" max="1" width="39.6328125" bestFit="1" customWidth="1"/>
    <col min="2" max="2" width="16.6328125" customWidth="1"/>
    <col min="3" max="3" width="33.54296875" customWidth="1"/>
    <col min="5" max="5" width="16.08984375" bestFit="1" customWidth="1"/>
    <col min="6" max="6" width="24.36328125" customWidth="1"/>
    <col min="7" max="7" width="62.453125" customWidth="1"/>
  </cols>
  <sheetData>
    <row r="1" spans="1:8" ht="15.5">
      <c r="A1" s="199" t="s">
        <v>100</v>
      </c>
      <c r="B1" s="199"/>
      <c r="C1" s="199"/>
      <c r="E1" s="200" t="s">
        <v>101</v>
      </c>
      <c r="F1" s="200"/>
      <c r="G1" s="139"/>
      <c r="H1" s="139"/>
    </row>
    <row r="2" spans="1:8" ht="13">
      <c r="A2" s="24"/>
    </row>
    <row r="3" spans="1:8" ht="13" thickBot="1"/>
    <row r="4" spans="1:8" ht="18.649999999999999" customHeight="1" thickBot="1">
      <c r="A4" s="148"/>
      <c r="B4" s="197" t="s">
        <v>99</v>
      </c>
      <c r="C4" s="198"/>
      <c r="E4" s="201" t="s">
        <v>103</v>
      </c>
      <c r="F4" s="202"/>
    </row>
    <row r="5" spans="1:8" ht="25.5" customHeight="1">
      <c r="A5" s="149" t="s">
        <v>121</v>
      </c>
      <c r="B5" s="195" t="s">
        <v>158</v>
      </c>
      <c r="C5" s="196"/>
      <c r="E5" s="171" t="s">
        <v>37</v>
      </c>
      <c r="F5" s="172" t="s">
        <v>159</v>
      </c>
    </row>
    <row r="6" spans="1:8" ht="25">
      <c r="A6" s="150" t="s">
        <v>124</v>
      </c>
      <c r="B6" s="151" t="s">
        <v>102</v>
      </c>
      <c r="C6" s="152" t="s">
        <v>131</v>
      </c>
      <c r="E6" s="146" t="s">
        <v>38</v>
      </c>
      <c r="F6" s="138" t="s">
        <v>129</v>
      </c>
    </row>
    <row r="7" spans="1:8" ht="14.5">
      <c r="A7" s="153" t="s">
        <v>1</v>
      </c>
      <c r="B7" s="155">
        <v>0</v>
      </c>
      <c r="C7" s="156">
        <v>0</v>
      </c>
      <c r="E7" s="25"/>
      <c r="F7" s="140"/>
    </row>
    <row r="8" spans="1:8" ht="14.5">
      <c r="A8" s="154" t="s">
        <v>127</v>
      </c>
      <c r="B8" s="155">
        <v>3200</v>
      </c>
      <c r="C8" s="156">
        <f t="shared" ref="C8:C49" si="0">B8/$A$58</f>
        <v>192.94543261983719</v>
      </c>
      <c r="E8" s="25" t="s">
        <v>30</v>
      </c>
      <c r="F8" s="140">
        <v>15.04</v>
      </c>
    </row>
    <row r="9" spans="1:8" ht="14.5">
      <c r="A9" s="154" t="s">
        <v>3</v>
      </c>
      <c r="B9" s="155">
        <v>3850</v>
      </c>
      <c r="C9" s="156">
        <f t="shared" si="0"/>
        <v>232.13747362074162</v>
      </c>
      <c r="E9" s="25" t="s">
        <v>31</v>
      </c>
      <c r="F9" s="140">
        <v>15.84</v>
      </c>
    </row>
    <row r="10" spans="1:8" ht="15" thickBot="1">
      <c r="A10" s="154" t="s">
        <v>4</v>
      </c>
      <c r="B10" s="155">
        <v>4100</v>
      </c>
      <c r="C10" s="156">
        <f t="shared" si="0"/>
        <v>247.21133554416642</v>
      </c>
      <c r="E10" s="31" t="s">
        <v>29</v>
      </c>
      <c r="F10" s="141">
        <v>21.33</v>
      </c>
    </row>
    <row r="11" spans="1:8" ht="14.5">
      <c r="A11" s="154" t="s">
        <v>5</v>
      </c>
      <c r="B11" s="155">
        <v>3550</v>
      </c>
      <c r="C11" s="156">
        <f t="shared" si="0"/>
        <v>214.04883931263188</v>
      </c>
    </row>
    <row r="12" spans="1:8" ht="14.5">
      <c r="A12" s="154" t="s">
        <v>130</v>
      </c>
      <c r="B12" s="155">
        <v>4350</v>
      </c>
      <c r="C12" s="156">
        <f t="shared" si="0"/>
        <v>262.28519746759116</v>
      </c>
    </row>
    <row r="13" spans="1:8" ht="14.5">
      <c r="A13" s="154" t="s">
        <v>6</v>
      </c>
      <c r="B13" s="155">
        <v>4550</v>
      </c>
      <c r="C13" s="156">
        <f t="shared" si="0"/>
        <v>274.344287006331</v>
      </c>
    </row>
    <row r="14" spans="1:8" ht="14.5">
      <c r="A14" s="154" t="s">
        <v>7</v>
      </c>
      <c r="B14" s="155">
        <v>4950</v>
      </c>
      <c r="C14" s="156">
        <f t="shared" si="0"/>
        <v>298.46246608381068</v>
      </c>
    </row>
    <row r="15" spans="1:8" ht="14.5">
      <c r="A15" s="154" t="s">
        <v>8</v>
      </c>
      <c r="B15" s="155">
        <v>5550</v>
      </c>
      <c r="C15" s="156">
        <f t="shared" si="0"/>
        <v>334.63973470003015</v>
      </c>
      <c r="G15" s="142"/>
    </row>
    <row r="16" spans="1:8" ht="14.5">
      <c r="A16" s="154" t="s">
        <v>10</v>
      </c>
      <c r="B16" s="155">
        <v>5950</v>
      </c>
      <c r="C16" s="156">
        <f t="shared" si="0"/>
        <v>358.75791377750977</v>
      </c>
    </row>
    <row r="17" spans="1:8" ht="14.5">
      <c r="A17" s="154" t="s">
        <v>9</v>
      </c>
      <c r="B17" s="155">
        <v>6250</v>
      </c>
      <c r="C17" s="156">
        <f t="shared" si="0"/>
        <v>376.84654808561953</v>
      </c>
    </row>
    <row r="18" spans="1:8" ht="14.5">
      <c r="A18" s="154" t="s">
        <v>11</v>
      </c>
      <c r="B18" s="155">
        <v>6750</v>
      </c>
      <c r="C18" s="156">
        <f t="shared" si="0"/>
        <v>406.99427193246908</v>
      </c>
    </row>
    <row r="19" spans="1:8" ht="14.5">
      <c r="A19" s="154" t="s">
        <v>12</v>
      </c>
      <c r="B19" s="155">
        <v>7450</v>
      </c>
      <c r="C19" s="156">
        <f t="shared" si="0"/>
        <v>449.20108531805846</v>
      </c>
    </row>
    <row r="20" spans="1:8" ht="14.5">
      <c r="A20" s="154" t="s">
        <v>13</v>
      </c>
      <c r="B20" s="155">
        <v>8350</v>
      </c>
      <c r="C20" s="156">
        <f t="shared" si="0"/>
        <v>503.46698824238769</v>
      </c>
    </row>
    <row r="21" spans="1:8" ht="14.5">
      <c r="A21" s="154" t="s">
        <v>14</v>
      </c>
      <c r="B21" s="155">
        <v>10350</v>
      </c>
      <c r="C21" s="156">
        <f t="shared" si="0"/>
        <v>624.05788362978592</v>
      </c>
    </row>
    <row r="22" spans="1:8" ht="14.5">
      <c r="A22" s="154" t="s">
        <v>147</v>
      </c>
      <c r="B22" s="155">
        <v>7100</v>
      </c>
      <c r="C22" s="156">
        <f t="shared" si="0"/>
        <v>428.09767862526377</v>
      </c>
      <c r="G22" s="159"/>
      <c r="H22" s="159"/>
    </row>
    <row r="23" spans="1:8" ht="14.5">
      <c r="A23" s="154" t="s">
        <v>148</v>
      </c>
      <c r="B23" s="155">
        <v>5950</v>
      </c>
      <c r="C23" s="156">
        <f t="shared" si="0"/>
        <v>358.75791377750977</v>
      </c>
      <c r="F23" t="s">
        <v>128</v>
      </c>
    </row>
    <row r="24" spans="1:8" ht="14.5">
      <c r="A24" s="154" t="s">
        <v>149</v>
      </c>
      <c r="B24" s="155">
        <v>5850</v>
      </c>
      <c r="C24" s="156">
        <f t="shared" si="0"/>
        <v>352.72836900813985</v>
      </c>
    </row>
    <row r="25" spans="1:8" ht="14.5">
      <c r="A25" s="154" t="s">
        <v>150</v>
      </c>
      <c r="B25" s="155">
        <v>5450</v>
      </c>
      <c r="C25" s="156">
        <f t="shared" si="0"/>
        <v>328.61018993066023</v>
      </c>
    </row>
    <row r="26" spans="1:8" ht="14.5">
      <c r="A26" s="154" t="s">
        <v>39</v>
      </c>
      <c r="B26" s="155">
        <v>11950</v>
      </c>
      <c r="C26" s="156">
        <f t="shared" si="0"/>
        <v>720.53059993970453</v>
      </c>
      <c r="G26" s="159"/>
      <c r="H26" s="159"/>
    </row>
    <row r="27" spans="1:8" ht="14.5">
      <c r="A27" s="154" t="s">
        <v>41</v>
      </c>
      <c r="B27" s="155">
        <v>9150</v>
      </c>
      <c r="C27" s="156">
        <f t="shared" si="0"/>
        <v>551.70334639734699</v>
      </c>
      <c r="F27" t="s">
        <v>128</v>
      </c>
    </row>
    <row r="28" spans="1:8" ht="14.5">
      <c r="A28" s="154" t="s">
        <v>42</v>
      </c>
      <c r="B28" s="155">
        <v>8250</v>
      </c>
      <c r="C28" s="156">
        <f t="shared" si="0"/>
        <v>497.43744347301777</v>
      </c>
    </row>
    <row r="29" spans="1:8" ht="14.5">
      <c r="A29" s="154" t="s">
        <v>44</v>
      </c>
      <c r="B29" s="155">
        <v>7200</v>
      </c>
      <c r="C29" s="156">
        <f t="shared" si="0"/>
        <v>434.12722339463369</v>
      </c>
    </row>
    <row r="30" spans="1:8" ht="14.5">
      <c r="A30" s="154" t="s">
        <v>40</v>
      </c>
      <c r="B30" s="155">
        <v>13800</v>
      </c>
      <c r="C30" s="156">
        <f t="shared" si="0"/>
        <v>832.07717817304786</v>
      </c>
    </row>
    <row r="31" spans="1:8" ht="14.5">
      <c r="A31" s="154" t="s">
        <v>125</v>
      </c>
      <c r="B31" s="155">
        <v>10400</v>
      </c>
      <c r="C31" s="156">
        <f t="shared" si="0"/>
        <v>627.07265601447091</v>
      </c>
    </row>
    <row r="32" spans="1:8" ht="14.5">
      <c r="A32" s="154" t="s">
        <v>43</v>
      </c>
      <c r="B32" s="155">
        <v>11200</v>
      </c>
      <c r="C32" s="156">
        <f t="shared" si="0"/>
        <v>675.30901416943016</v>
      </c>
    </row>
    <row r="33" spans="1:3" ht="14.5">
      <c r="A33" s="154" t="s">
        <v>45</v>
      </c>
      <c r="B33" s="155">
        <v>8450</v>
      </c>
      <c r="C33" s="156">
        <f t="shared" si="0"/>
        <v>509.49653301175761</v>
      </c>
    </row>
    <row r="34" spans="1:3" ht="14.5">
      <c r="A34" s="154" t="s">
        <v>15</v>
      </c>
      <c r="B34" s="155">
        <v>4000</v>
      </c>
      <c r="C34" s="156">
        <f t="shared" si="0"/>
        <v>241.1817907747965</v>
      </c>
    </row>
    <row r="35" spans="1:3" ht="14.5">
      <c r="A35" s="154" t="s">
        <v>16</v>
      </c>
      <c r="B35" s="155">
        <v>4200</v>
      </c>
      <c r="C35" s="156">
        <f t="shared" si="0"/>
        <v>253.24088031353631</v>
      </c>
    </row>
    <row r="36" spans="1:3" ht="14.5">
      <c r="A36" s="157" t="s">
        <v>17</v>
      </c>
      <c r="B36" s="155">
        <v>4250</v>
      </c>
      <c r="C36" s="156">
        <f t="shared" si="0"/>
        <v>256.2556526982213</v>
      </c>
    </row>
    <row r="37" spans="1:3" ht="14.5">
      <c r="A37" s="157" t="s">
        <v>18</v>
      </c>
      <c r="B37" s="155">
        <v>4400</v>
      </c>
      <c r="C37" s="156">
        <f t="shared" si="0"/>
        <v>265.29996985227615</v>
      </c>
    </row>
    <row r="38" spans="1:3" ht="14.5">
      <c r="A38" s="157" t="s">
        <v>19</v>
      </c>
      <c r="B38" s="155">
        <v>4650</v>
      </c>
      <c r="C38" s="156">
        <f t="shared" si="0"/>
        <v>280.37383177570092</v>
      </c>
    </row>
    <row r="39" spans="1:3" ht="14.5">
      <c r="A39" s="157" t="s">
        <v>20</v>
      </c>
      <c r="B39" s="155">
        <v>5100</v>
      </c>
      <c r="C39" s="156">
        <f t="shared" si="0"/>
        <v>307.50678323786553</v>
      </c>
    </row>
    <row r="40" spans="1:3" ht="14.5">
      <c r="A40" s="157" t="s">
        <v>21</v>
      </c>
      <c r="B40" s="155">
        <v>4950</v>
      </c>
      <c r="C40" s="156">
        <f t="shared" si="0"/>
        <v>298.46246608381068</v>
      </c>
    </row>
    <row r="41" spans="1:3" ht="14.5">
      <c r="A41" s="157" t="s">
        <v>151</v>
      </c>
      <c r="B41" s="155">
        <v>5350</v>
      </c>
      <c r="C41" s="156">
        <f t="shared" si="0"/>
        <v>322.58064516129031</v>
      </c>
    </row>
    <row r="42" spans="1:3" ht="14.5">
      <c r="A42" s="157" t="s">
        <v>152</v>
      </c>
      <c r="B42" s="155">
        <v>5650</v>
      </c>
      <c r="C42" s="156">
        <f t="shared" si="0"/>
        <v>340.66927946940007</v>
      </c>
    </row>
    <row r="43" spans="1:3" ht="14.5">
      <c r="A43" s="154" t="s">
        <v>22</v>
      </c>
      <c r="B43" s="155">
        <v>6350</v>
      </c>
      <c r="C43" s="156">
        <f t="shared" si="0"/>
        <v>382.87609285498945</v>
      </c>
    </row>
    <row r="44" spans="1:3" ht="14.5">
      <c r="A44" s="154" t="s">
        <v>23</v>
      </c>
      <c r="B44" s="155">
        <v>6650</v>
      </c>
      <c r="C44" s="156">
        <f t="shared" si="0"/>
        <v>400.96472716309916</v>
      </c>
    </row>
    <row r="45" spans="1:3" ht="14.5">
      <c r="A45" s="154" t="s">
        <v>24</v>
      </c>
      <c r="B45" s="155">
        <v>6900</v>
      </c>
      <c r="C45" s="156">
        <f t="shared" si="0"/>
        <v>416.03858908652393</v>
      </c>
    </row>
    <row r="46" spans="1:3" ht="14.5">
      <c r="A46" s="154" t="s">
        <v>25</v>
      </c>
      <c r="B46" s="155">
        <v>6750</v>
      </c>
      <c r="C46" s="156">
        <f t="shared" si="0"/>
        <v>406.99427193246908</v>
      </c>
    </row>
    <row r="47" spans="1:3" ht="14.5">
      <c r="A47" s="154" t="s">
        <v>26</v>
      </c>
      <c r="B47" s="155">
        <v>8600</v>
      </c>
      <c r="C47" s="156">
        <f t="shared" si="0"/>
        <v>518.54085016581246</v>
      </c>
    </row>
    <row r="48" spans="1:3" ht="14.5">
      <c r="A48" s="154" t="s">
        <v>27</v>
      </c>
      <c r="B48" s="155">
        <v>8300</v>
      </c>
      <c r="C48" s="156">
        <f t="shared" si="0"/>
        <v>500.4522158577027</v>
      </c>
    </row>
    <row r="49" spans="1:3" ht="15" thickBot="1">
      <c r="A49" s="176" t="s">
        <v>28</v>
      </c>
      <c r="B49" s="174">
        <v>9550</v>
      </c>
      <c r="C49" s="158">
        <f t="shared" si="0"/>
        <v>575.82152547482667</v>
      </c>
    </row>
    <row r="53" spans="1:3" ht="13">
      <c r="A53" s="143" t="s">
        <v>104</v>
      </c>
    </row>
    <row r="55" spans="1:3">
      <c r="A55">
        <v>199.02</v>
      </c>
      <c r="B55" t="s">
        <v>155</v>
      </c>
    </row>
    <row r="56" spans="1:3">
      <c r="A56">
        <v>12</v>
      </c>
      <c r="B56" t="s">
        <v>122</v>
      </c>
    </row>
    <row r="58" spans="1:3" ht="14">
      <c r="A58" s="144">
        <f>A55/A56</f>
        <v>16.585000000000001</v>
      </c>
      <c r="B58" s="145" t="s">
        <v>123</v>
      </c>
    </row>
  </sheetData>
  <sheetProtection sheet="1" objects="1" scenarios="1"/>
  <mergeCells count="5">
    <mergeCell ref="B5:C5"/>
    <mergeCell ref="B4:C4"/>
    <mergeCell ref="A1:C1"/>
    <mergeCell ref="E1:F1"/>
    <mergeCell ref="E4:F4"/>
  </mergeCells>
  <pageMargins left="0.7" right="0.7" top="0.78740157499999996" bottom="0.78740157499999996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F19" sqref="F19"/>
    </sheetView>
  </sheetViews>
  <sheetFormatPr baseColWidth="10" defaultRowHeight="12.5"/>
  <cols>
    <col min="1" max="1" width="48.54296875" customWidth="1"/>
    <col min="2" max="2" width="17.54296875" customWidth="1"/>
  </cols>
  <sheetData>
    <row r="1" spans="1:2" ht="25.5" customHeight="1">
      <c r="A1" s="204" t="s">
        <v>93</v>
      </c>
      <c r="B1" s="204"/>
    </row>
    <row r="3" spans="1:2" ht="18">
      <c r="A3" s="203" t="s">
        <v>94</v>
      </c>
      <c r="B3" s="203"/>
    </row>
    <row r="4" spans="1:2" ht="30.75" customHeight="1">
      <c r="A4" s="81" t="s">
        <v>105</v>
      </c>
      <c r="B4" s="83" t="s">
        <v>97</v>
      </c>
    </row>
    <row r="5" spans="1:2" ht="18" customHeight="1">
      <c r="A5" s="123"/>
      <c r="B5" s="124"/>
    </row>
    <row r="6" spans="1:2" ht="18" customHeight="1">
      <c r="A6" s="123"/>
      <c r="B6" s="124"/>
    </row>
    <row r="7" spans="1:2" ht="18" customHeight="1">
      <c r="A7" s="123"/>
      <c r="B7" s="124"/>
    </row>
    <row r="8" spans="1:2" ht="18" customHeight="1">
      <c r="A8" s="123"/>
      <c r="B8" s="124"/>
    </row>
    <row r="9" spans="1:2" ht="18" customHeight="1">
      <c r="A9" s="123"/>
      <c r="B9" s="124"/>
    </row>
    <row r="10" spans="1:2" ht="18" customHeight="1">
      <c r="A10" s="123"/>
      <c r="B10" s="124"/>
    </row>
    <row r="11" spans="1:2" ht="18" customHeight="1">
      <c r="A11" s="123"/>
      <c r="B11" s="124"/>
    </row>
    <row r="12" spans="1:2" ht="18" customHeight="1">
      <c r="A12" s="123"/>
      <c r="B12" s="124"/>
    </row>
    <row r="13" spans="1:2" ht="18" customHeight="1">
      <c r="A13" s="84" t="s">
        <v>106</v>
      </c>
      <c r="B13" s="114">
        <f>SUM(B5:B12)</f>
        <v>0</v>
      </c>
    </row>
    <row r="16" spans="1:2" ht="18">
      <c r="A16" s="203" t="s">
        <v>107</v>
      </c>
      <c r="B16" s="203"/>
    </row>
    <row r="17" spans="1:2" ht="30.75" customHeight="1">
      <c r="A17" s="81" t="s">
        <v>108</v>
      </c>
      <c r="B17" s="83" t="s">
        <v>97</v>
      </c>
    </row>
    <row r="18" spans="1:2" ht="18" customHeight="1">
      <c r="A18" s="123"/>
      <c r="B18" s="124"/>
    </row>
    <row r="19" spans="1:2" ht="18" customHeight="1">
      <c r="A19" s="123"/>
      <c r="B19" s="124"/>
    </row>
    <row r="20" spans="1:2" ht="18" customHeight="1">
      <c r="A20" s="123"/>
      <c r="B20" s="124"/>
    </row>
    <row r="21" spans="1:2" ht="18" customHeight="1">
      <c r="A21" s="123"/>
      <c r="B21" s="124"/>
    </row>
    <row r="22" spans="1:2" ht="18" customHeight="1">
      <c r="A22" s="123"/>
      <c r="B22" s="124"/>
    </row>
    <row r="23" spans="1:2" ht="18" customHeight="1">
      <c r="A23" s="123"/>
      <c r="B23" s="124"/>
    </row>
    <row r="24" spans="1:2" ht="18" customHeight="1">
      <c r="A24" s="123"/>
      <c r="B24" s="124"/>
    </row>
    <row r="25" spans="1:2" ht="18" customHeight="1">
      <c r="A25" s="123"/>
      <c r="B25" s="124"/>
    </row>
    <row r="26" spans="1:2" ht="18" customHeight="1">
      <c r="A26" s="84" t="s">
        <v>109</v>
      </c>
      <c r="B26" s="114">
        <f>SUM(B18:B25)</f>
        <v>0</v>
      </c>
    </row>
    <row r="29" spans="1:2" ht="18">
      <c r="A29" s="203" t="s">
        <v>95</v>
      </c>
      <c r="B29" s="203"/>
    </row>
    <row r="30" spans="1:2" ht="31">
      <c r="A30" s="81" t="s">
        <v>110</v>
      </c>
      <c r="B30" s="83" t="s">
        <v>98</v>
      </c>
    </row>
    <row r="31" spans="1:2" ht="18" customHeight="1">
      <c r="A31" s="123"/>
      <c r="B31" s="124"/>
    </row>
    <row r="32" spans="1:2" ht="18" customHeight="1">
      <c r="A32" s="123"/>
      <c r="B32" s="124"/>
    </row>
    <row r="33" spans="1:2" ht="18" customHeight="1">
      <c r="A33" s="123"/>
      <c r="B33" s="124"/>
    </row>
    <row r="34" spans="1:2" ht="18" customHeight="1">
      <c r="A34" s="123"/>
      <c r="B34" s="124"/>
    </row>
    <row r="35" spans="1:2" ht="18" customHeight="1">
      <c r="A35" s="123"/>
      <c r="B35" s="124"/>
    </row>
    <row r="36" spans="1:2" ht="18" customHeight="1">
      <c r="A36" s="123"/>
      <c r="B36" s="124"/>
    </row>
    <row r="37" spans="1:2" ht="18" customHeight="1">
      <c r="A37" s="123"/>
      <c r="B37" s="124"/>
    </row>
    <row r="38" spans="1:2" ht="18" customHeight="1">
      <c r="A38" s="123"/>
      <c r="B38" s="124"/>
    </row>
    <row r="39" spans="1:2" ht="18" customHeight="1">
      <c r="A39" s="84" t="s">
        <v>115</v>
      </c>
      <c r="B39" s="114">
        <f>SUM(B31:B38)</f>
        <v>0</v>
      </c>
    </row>
    <row r="42" spans="1:2" ht="18">
      <c r="A42" s="203" t="s">
        <v>111</v>
      </c>
      <c r="B42" s="203"/>
    </row>
    <row r="43" spans="1:2" ht="31">
      <c r="A43" s="81" t="s">
        <v>112</v>
      </c>
      <c r="B43" s="83" t="s">
        <v>98</v>
      </c>
    </row>
    <row r="44" spans="1:2" ht="18" customHeight="1">
      <c r="A44" s="123"/>
      <c r="B44" s="124"/>
    </row>
    <row r="45" spans="1:2" ht="18" customHeight="1">
      <c r="A45" s="123"/>
      <c r="B45" s="124"/>
    </row>
    <row r="46" spans="1:2" ht="18" customHeight="1">
      <c r="A46" s="123"/>
      <c r="B46" s="124"/>
    </row>
    <row r="47" spans="1:2" ht="18" customHeight="1">
      <c r="A47" s="123"/>
      <c r="B47" s="124"/>
    </row>
    <row r="48" spans="1:2" ht="18" customHeight="1">
      <c r="A48" s="123"/>
      <c r="B48" s="124"/>
    </row>
    <row r="49" spans="1:2" ht="18" customHeight="1">
      <c r="A49" s="123"/>
      <c r="B49" s="124"/>
    </row>
    <row r="50" spans="1:2" ht="18" customHeight="1">
      <c r="A50" s="123"/>
      <c r="B50" s="124"/>
    </row>
    <row r="51" spans="1:2" ht="18" customHeight="1">
      <c r="A51" s="123"/>
      <c r="B51" s="124"/>
    </row>
    <row r="52" spans="1:2" ht="18" customHeight="1">
      <c r="A52" s="84" t="s">
        <v>113</v>
      </c>
      <c r="B52" s="114">
        <f>SUM(B44:B51)</f>
        <v>0</v>
      </c>
    </row>
    <row r="55" spans="1:2" ht="18">
      <c r="A55" s="203" t="s">
        <v>118</v>
      </c>
      <c r="B55" s="203"/>
    </row>
    <row r="56" spans="1:2" ht="31">
      <c r="A56" s="81" t="s">
        <v>119</v>
      </c>
      <c r="B56" s="83" t="s">
        <v>98</v>
      </c>
    </row>
    <row r="57" spans="1:2" ht="18" customHeight="1">
      <c r="A57" s="123"/>
      <c r="B57" s="124"/>
    </row>
    <row r="58" spans="1:2" ht="18" customHeight="1">
      <c r="A58" s="123"/>
      <c r="B58" s="124"/>
    </row>
    <row r="59" spans="1:2" ht="18" customHeight="1">
      <c r="A59" s="123"/>
      <c r="B59" s="124"/>
    </row>
    <row r="60" spans="1:2" ht="18" customHeight="1">
      <c r="A60" s="123"/>
      <c r="B60" s="124"/>
    </row>
    <row r="61" spans="1:2" ht="18" customHeight="1">
      <c r="A61" s="123"/>
      <c r="B61" s="124"/>
    </row>
    <row r="62" spans="1:2" ht="18" customHeight="1">
      <c r="A62" s="123"/>
      <c r="B62" s="124"/>
    </row>
    <row r="63" spans="1:2" ht="18" customHeight="1">
      <c r="A63" s="123"/>
      <c r="B63" s="124"/>
    </row>
    <row r="64" spans="1:2" ht="18" customHeight="1">
      <c r="A64" s="123"/>
      <c r="B64" s="124"/>
    </row>
    <row r="65" spans="1:2" ht="18" customHeight="1">
      <c r="A65" s="84" t="s">
        <v>120</v>
      </c>
      <c r="B65" s="114">
        <f>SUM(B57:B64)</f>
        <v>0</v>
      </c>
    </row>
  </sheetData>
  <sheetProtection sheet="1"/>
  <mergeCells count="6">
    <mergeCell ref="A55:B55"/>
    <mergeCell ref="A1:B1"/>
    <mergeCell ref="A3:B3"/>
    <mergeCell ref="A16:B16"/>
    <mergeCell ref="A29:B29"/>
    <mergeCell ref="A42:B4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sqref="A1:B1"/>
    </sheetView>
  </sheetViews>
  <sheetFormatPr baseColWidth="10" defaultRowHeight="12.5"/>
  <cols>
    <col min="1" max="1" width="48.54296875" customWidth="1"/>
    <col min="2" max="2" width="26.36328125" customWidth="1"/>
  </cols>
  <sheetData>
    <row r="1" spans="1:2" ht="20">
      <c r="A1" s="205" t="s">
        <v>96</v>
      </c>
      <c r="B1" s="205"/>
    </row>
    <row r="5" spans="1:2" ht="18">
      <c r="A5" s="206" t="s">
        <v>143</v>
      </c>
      <c r="B5" s="207"/>
    </row>
    <row r="6" spans="1:2" ht="21.75" customHeight="1">
      <c r="A6" s="81" t="s">
        <v>32</v>
      </c>
      <c r="B6" s="83" t="s">
        <v>116</v>
      </c>
    </row>
    <row r="7" spans="1:2" ht="18" customHeight="1">
      <c r="A7" s="123"/>
      <c r="B7" s="124"/>
    </row>
    <row r="8" spans="1:2" ht="18" customHeight="1">
      <c r="A8" s="123"/>
      <c r="B8" s="124"/>
    </row>
    <row r="9" spans="1:2" ht="18" customHeight="1">
      <c r="A9" s="123"/>
      <c r="B9" s="124"/>
    </row>
    <row r="10" spans="1:2" ht="18" customHeight="1">
      <c r="A10" s="123"/>
      <c r="B10" s="124"/>
    </row>
    <row r="11" spans="1:2" ht="18" customHeight="1">
      <c r="A11" s="123"/>
      <c r="B11" s="124"/>
    </row>
    <row r="12" spans="1:2" ht="18" customHeight="1">
      <c r="A12" s="123"/>
      <c r="B12" s="124"/>
    </row>
    <row r="13" spans="1:2" ht="18" customHeight="1">
      <c r="A13" s="123"/>
      <c r="B13" s="124"/>
    </row>
    <row r="14" spans="1:2" ht="18" customHeight="1">
      <c r="A14" s="123"/>
      <c r="B14" s="124"/>
    </row>
    <row r="15" spans="1:2" ht="18" customHeight="1">
      <c r="A15" s="123"/>
      <c r="B15" s="124"/>
    </row>
    <row r="16" spans="1:2" ht="18" customHeight="1">
      <c r="A16" s="123"/>
      <c r="B16" s="124"/>
    </row>
    <row r="17" spans="1:2" ht="18" customHeight="1">
      <c r="A17" s="123"/>
      <c r="B17" s="124"/>
    </row>
    <row r="18" spans="1:2" ht="18" customHeight="1">
      <c r="A18" s="123"/>
      <c r="B18" s="124"/>
    </row>
    <row r="19" spans="1:2" ht="18" customHeight="1">
      <c r="A19" s="82" t="s">
        <v>117</v>
      </c>
      <c r="B19" s="115">
        <f>SUM(B7:B18)</f>
        <v>0</v>
      </c>
    </row>
    <row r="22" spans="1:2" ht="18">
      <c r="A22" s="206" t="s">
        <v>144</v>
      </c>
      <c r="B22" s="207"/>
    </row>
    <row r="23" spans="1:2" ht="15.5">
      <c r="A23" s="81" t="s">
        <v>32</v>
      </c>
      <c r="B23" s="83" t="s">
        <v>116</v>
      </c>
    </row>
    <row r="24" spans="1:2" ht="18" customHeight="1">
      <c r="A24" s="123"/>
      <c r="B24" s="124"/>
    </row>
    <row r="25" spans="1:2" ht="18" customHeight="1">
      <c r="A25" s="123"/>
      <c r="B25" s="124"/>
    </row>
    <row r="26" spans="1:2" ht="18" customHeight="1">
      <c r="A26" s="123"/>
      <c r="B26" s="124"/>
    </row>
    <row r="27" spans="1:2" ht="18" customHeight="1">
      <c r="A27" s="123"/>
      <c r="B27" s="124"/>
    </row>
    <row r="28" spans="1:2" ht="18" customHeight="1">
      <c r="A28" s="123"/>
      <c r="B28" s="124"/>
    </row>
    <row r="29" spans="1:2" ht="18" customHeight="1">
      <c r="A29" s="123"/>
      <c r="B29" s="124"/>
    </row>
    <row r="30" spans="1:2" ht="18" customHeight="1">
      <c r="A30" s="123"/>
      <c r="B30" s="124"/>
    </row>
    <row r="31" spans="1:2" ht="18" customHeight="1">
      <c r="A31" s="123"/>
      <c r="B31" s="124"/>
    </row>
    <row r="32" spans="1:2" ht="18" customHeight="1">
      <c r="A32" s="123"/>
      <c r="B32" s="124"/>
    </row>
    <row r="33" spans="1:2" ht="18" customHeight="1">
      <c r="A33" s="123"/>
      <c r="B33" s="124"/>
    </row>
    <row r="34" spans="1:2" ht="18" customHeight="1">
      <c r="A34" s="123"/>
      <c r="B34" s="124"/>
    </row>
    <row r="35" spans="1:2" ht="18" customHeight="1">
      <c r="A35" s="123"/>
      <c r="B35" s="124"/>
    </row>
    <row r="36" spans="1:2" ht="18" customHeight="1">
      <c r="A36" s="82" t="s">
        <v>145</v>
      </c>
      <c r="B36" s="115">
        <f>SUM(B24:B35)</f>
        <v>0</v>
      </c>
    </row>
    <row r="39" spans="1:2" ht="29">
      <c r="A39" s="175" t="s">
        <v>80</v>
      </c>
      <c r="B39" s="115"/>
    </row>
  </sheetData>
  <sheetProtection sheet="1"/>
  <mergeCells count="3">
    <mergeCell ref="A1:B1"/>
    <mergeCell ref="A5:B5"/>
    <mergeCell ref="A22:B2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B19 B3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Preliminary calculation</vt:lpstr>
      <vt:lpstr>Personnel records </vt:lpstr>
      <vt:lpstr>Single material costs</vt:lpstr>
      <vt:lpstr>Investments</vt:lpstr>
      <vt:lpstr>bitte_auswählen</vt:lpstr>
      <vt:lpstr>'Preliminary calculation'!Drucktitel</vt:lpstr>
      <vt:lpstr>Personaldurchschnittssätze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Eimer</dc:creator>
  <cp:lastModifiedBy>Stein.Romy</cp:lastModifiedBy>
  <cp:lastPrinted>2015-08-11T15:48:25Z</cp:lastPrinted>
  <dcterms:created xsi:type="dcterms:W3CDTF">2010-08-19T11:34:02Z</dcterms:created>
  <dcterms:modified xsi:type="dcterms:W3CDTF">2024-02-02T06:38:15Z</dcterms:modified>
</cp:coreProperties>
</file>